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VJuranek\Desktop\"/>
    </mc:Choice>
  </mc:AlternateContent>
  <bookViews>
    <workbookView xWindow="-15" yWindow="-15" windowWidth="15480" windowHeight="11565" tabRatio="962"/>
  </bookViews>
  <sheets>
    <sheet name="MZe" sheetId="88" r:id="rId1"/>
    <sheet name="Drásov S 14.12.2020" sheetId="91" r:id="rId2"/>
  </sheets>
  <externalReferences>
    <externalReference r:id="rId3"/>
  </externalReferences>
  <definedNames>
    <definedName name="a" localSheetId="1">'Drásov S 14.12.2020'!a</definedName>
    <definedName name="a" localSheetId="0">MZe!a</definedName>
    <definedName name="a">[0]!a</definedName>
    <definedName name="b" localSheetId="1">'Drásov S 14.12.2020'!b</definedName>
    <definedName name="b" localSheetId="0">MZe!b</definedName>
    <definedName name="b">[0]!b</definedName>
    <definedName name="l" localSheetId="1">'Drásov S 14.12.2020'!l</definedName>
    <definedName name="l" localSheetId="0">MZe!l</definedName>
    <definedName name="l">[0]!l</definedName>
    <definedName name="opm">'[1]Spolecne vstupy'!$C$15</definedName>
    <definedName name="zzbutt2" localSheetId="1">'Drásov S 14.12.2020'!zzbutt2</definedName>
    <definedName name="zzbutt2" localSheetId="0">MZe!zzbutt2</definedName>
    <definedName name="zzbutt2">[0]!zzbutt2</definedName>
    <definedName name="zzbutt3" localSheetId="1">'Drásov S 14.12.2020'!zzbutt3</definedName>
    <definedName name="zzbutt3" localSheetId="0">MZe!zzbutt3</definedName>
    <definedName name="zzbutt3">[0]!zzbutt3</definedName>
  </definedNames>
  <calcPr calcId="152511"/>
</workbook>
</file>

<file path=xl/calcChain.xml><?xml version="1.0" encoding="utf-8"?>
<calcChain xmlns="http://schemas.openxmlformats.org/spreadsheetml/2006/main">
  <c r="G8" i="88" l="1"/>
  <c r="G50" i="88"/>
  <c r="F8" i="88"/>
  <c r="D25" i="91" l="1"/>
  <c r="D27" i="91" s="1"/>
  <c r="E8" i="91"/>
  <c r="E19" i="91" s="1"/>
  <c r="E23" i="91" s="1"/>
  <c r="E25" i="91" s="1"/>
  <c r="E27" i="91" l="1"/>
  <c r="E24" i="91"/>
  <c r="D24" i="91"/>
  <c r="F50" i="88" l="1"/>
  <c r="E50" i="88"/>
  <c r="D50" i="88"/>
</calcChain>
</file>

<file path=xl/sharedStrings.xml><?xml version="1.0" encoding="utf-8"?>
<sst xmlns="http://schemas.openxmlformats.org/spreadsheetml/2006/main" count="216" uniqueCount="150">
  <si>
    <t>1.</t>
  </si>
  <si>
    <t>( tis. Kč )</t>
  </si>
  <si>
    <t>2.</t>
  </si>
  <si>
    <t>Nájemné</t>
  </si>
  <si>
    <t>3.</t>
  </si>
  <si>
    <t>Opravy</t>
  </si>
  <si>
    <t>4.</t>
  </si>
  <si>
    <t>Náklady VAS, a.s.</t>
  </si>
  <si>
    <t xml:space="preserve"> - energie</t>
  </si>
  <si>
    <t xml:space="preserve"> - provozování a údržba</t>
  </si>
  <si>
    <t xml:space="preserve"> - laboratoře</t>
  </si>
  <si>
    <t xml:space="preserve"> - režie</t>
  </si>
  <si>
    <t>6.</t>
  </si>
  <si>
    <t>Náklady celkem</t>
  </si>
  <si>
    <t>7.</t>
  </si>
  <si>
    <t>Výkony</t>
  </si>
  <si>
    <t>8.</t>
  </si>
  <si>
    <t>Nákladová cena</t>
  </si>
  <si>
    <t>DPH</t>
  </si>
  <si>
    <t>Plán</t>
  </si>
  <si>
    <t>9.</t>
  </si>
  <si>
    <r>
      <t xml:space="preserve"> - ostat</t>
    </r>
    <r>
      <rPr>
        <sz val="10"/>
        <rFont val="Arial CE"/>
        <charset val="238"/>
      </rPr>
      <t>ní ná</t>
    </r>
    <r>
      <rPr>
        <sz val="10"/>
        <rFont val="Arial CE"/>
        <charset val="238"/>
      </rPr>
      <t>klady</t>
    </r>
  </si>
  <si>
    <t xml:space="preserve"> - likvidace kalů</t>
  </si>
  <si>
    <t xml:space="preserve"> - čištění kanalizace</t>
  </si>
  <si>
    <t>5.</t>
  </si>
  <si>
    <r>
      <t>( tis.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 xml:space="preserve"> )</t>
    </r>
  </si>
  <si>
    <r>
      <t>( Kč /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 xml:space="preserve"> )</t>
    </r>
  </si>
  <si>
    <t>Cena stočného bez DPH</t>
  </si>
  <si>
    <t>Cena stočného včetně DPH</t>
  </si>
  <si>
    <r>
      <t>( Kč /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>)</t>
    </r>
  </si>
  <si>
    <t>VÝPOČET (KALKULACE) CEN PRO VODNÉ A STOČNÉ PRO KALENDÁŘNÍ</t>
  </si>
  <si>
    <t>Formulář A</t>
  </si>
  <si>
    <t>Tabulka č.1</t>
  </si>
  <si>
    <t>Náklady pro výpočet ceny pro vodné a stočné</t>
  </si>
  <si>
    <t>Nákladové položky</t>
  </si>
  <si>
    <t>Měrná</t>
  </si>
  <si>
    <t>Voda pitná</t>
  </si>
  <si>
    <t>Voda odpadní</t>
  </si>
  <si>
    <t>Řádek</t>
  </si>
  <si>
    <t>jedn.</t>
  </si>
  <si>
    <t>1</t>
  </si>
  <si>
    <t>2</t>
  </si>
  <si>
    <t>2a</t>
  </si>
  <si>
    <t>3</t>
  </si>
  <si>
    <t>4</t>
  </si>
  <si>
    <t>6</t>
  </si>
  <si>
    <t>7</t>
  </si>
  <si>
    <t>Materiál</t>
  </si>
  <si>
    <t>mil.Kč</t>
  </si>
  <si>
    <t>1.1</t>
  </si>
  <si>
    <t>- surová voda podzemní + povrchová</t>
  </si>
  <si>
    <t>1.2</t>
  </si>
  <si>
    <t>- pitná voda převzatá+odpadní voda předaná k čištění</t>
  </si>
  <si>
    <t>1.3</t>
  </si>
  <si>
    <t>- chemikálie</t>
  </si>
  <si>
    <t>1.4</t>
  </si>
  <si>
    <t>- ostatní materiál</t>
  </si>
  <si>
    <t>Energie</t>
  </si>
  <si>
    <t>2.1</t>
  </si>
  <si>
    <t>- elektrická energie</t>
  </si>
  <si>
    <t>2.2</t>
  </si>
  <si>
    <t>- ostatní energie (plyn, pevná a kapalná energie)</t>
  </si>
  <si>
    <t>Mzdy</t>
  </si>
  <si>
    <t>3.1</t>
  </si>
  <si>
    <t>- přímé mzdy</t>
  </si>
  <si>
    <t>3.2</t>
  </si>
  <si>
    <t>- ostatní osobní náklady</t>
  </si>
  <si>
    <t>Ostatní přímé náklady</t>
  </si>
  <si>
    <t>4.1</t>
  </si>
  <si>
    <t>- odpisy</t>
  </si>
  <si>
    <t>4.2</t>
  </si>
  <si>
    <t>- opravy infrastrukturního majetku</t>
  </si>
  <si>
    <t>4.3</t>
  </si>
  <si>
    <t>- nájem infrastrukturního majetku</t>
  </si>
  <si>
    <t>4.4</t>
  </si>
  <si>
    <t>- prostředky obnovy infrastrního majetku</t>
  </si>
  <si>
    <t>Provozní náklady</t>
  </si>
  <si>
    <t>5.1</t>
  </si>
  <si>
    <t>- poplatky za vypouštění odpadních vod</t>
  </si>
  <si>
    <t>5.2</t>
  </si>
  <si>
    <t>- ostatní provozní náklady externí</t>
  </si>
  <si>
    <t>5.3</t>
  </si>
  <si>
    <t>- ostatní provozní náklady ve vlastní režii</t>
  </si>
  <si>
    <t>Finanční náklady</t>
  </si>
  <si>
    <t>Finanční výnosy</t>
  </si>
  <si>
    <t>Výrobní režie</t>
  </si>
  <si>
    <t>Správní režie</t>
  </si>
  <si>
    <t>10.</t>
  </si>
  <si>
    <t>Úplné vlastní náklady</t>
  </si>
  <si>
    <t>A</t>
  </si>
  <si>
    <t>Hodnota souvisejícího infrastruktur.maj.podle VÚME</t>
  </si>
  <si>
    <t>B</t>
  </si>
  <si>
    <t>Pořiz.cena souvisejícího provozního hmotného maj.</t>
  </si>
  <si>
    <t>C</t>
  </si>
  <si>
    <t>Počet pracovníků</t>
  </si>
  <si>
    <t>osob</t>
  </si>
  <si>
    <t>D</t>
  </si>
  <si>
    <t>Voda pitná fakturovaná</t>
  </si>
  <si>
    <t>mil.m3</t>
  </si>
  <si>
    <t>E</t>
  </si>
  <si>
    <t>- z toho domácnosti</t>
  </si>
  <si>
    <t>F</t>
  </si>
  <si>
    <t>Voda odpadní odváděná  fakturovaná</t>
  </si>
  <si>
    <t>G</t>
  </si>
  <si>
    <t>H</t>
  </si>
  <si>
    <t>Voda srážková fakturovaná</t>
  </si>
  <si>
    <t>I</t>
  </si>
  <si>
    <t>Voda odpadní čištěná</t>
  </si>
  <si>
    <t>J</t>
  </si>
  <si>
    <t>Pitná nebo odpadní voda převzatá</t>
  </si>
  <si>
    <t>K</t>
  </si>
  <si>
    <t>Pitná nebo odpadní voda předaná</t>
  </si>
  <si>
    <t>Kalkulovaná cena pro vodné a stočné</t>
  </si>
  <si>
    <t>Text</t>
  </si>
  <si>
    <t>11.</t>
  </si>
  <si>
    <t>JEDNOTKOVÉ NÁKLADY</t>
  </si>
  <si>
    <t>Kč/m3</t>
  </si>
  <si>
    <t>12.</t>
  </si>
  <si>
    <t>Úplné vlastní náklady - ÚVN</t>
  </si>
  <si>
    <t>13.</t>
  </si>
  <si>
    <t>Kalkulační zisk</t>
  </si>
  <si>
    <t>14.</t>
  </si>
  <si>
    <t>- podíl kalkul.zisku z ÚVN (orientační ukazatel)</t>
  </si>
  <si>
    <t>%</t>
  </si>
  <si>
    <t>15.</t>
  </si>
  <si>
    <t>- z ř.13 na rozvoj a obnovu infrastrního majetku</t>
  </si>
  <si>
    <t>16.</t>
  </si>
  <si>
    <t>Celkem ÚVN + zisk</t>
  </si>
  <si>
    <t>17.</t>
  </si>
  <si>
    <t>Voda fakturovaná pitná, odpadní+srážková</t>
  </si>
  <si>
    <t>18.</t>
  </si>
  <si>
    <t>CENA pro vodné, stočné</t>
  </si>
  <si>
    <t>19.</t>
  </si>
  <si>
    <t>CENA pro vodné, stočné + DPH</t>
  </si>
  <si>
    <t xml:space="preserve"> - úplaty za vypouštění</t>
  </si>
  <si>
    <t>Příjemce v+s: VODÁRENSKÁ AKCIOVÁ SPOLEČNOST, a.s.(IČ 49455842)</t>
  </si>
  <si>
    <t>Provozovatel: VODÁRENSKÁ AKCIOVÁ SPOLEČNOST, a.s.(IČ 49455842)</t>
  </si>
  <si>
    <t>Vypracoval: Pavelka</t>
  </si>
  <si>
    <t>Kontroloval: Ing. Juránek</t>
  </si>
  <si>
    <t>Schválil: Bc. Vavro</t>
  </si>
  <si>
    <t>Telefon: 724932747</t>
  </si>
  <si>
    <t>E-mail: juranek@vasbv.cz</t>
  </si>
  <si>
    <t>IČPE související s cenou</t>
  </si>
  <si>
    <t>ČOV Drásov - Malhostovice</t>
  </si>
  <si>
    <t>Drásov - Mahostovice, stočné</t>
  </si>
  <si>
    <t>Zisk VAS</t>
  </si>
  <si>
    <t>ROK 2021</t>
  </si>
  <si>
    <t>Oč. sk. 2020</t>
  </si>
  <si>
    <t>Kalkulace 2021</t>
  </si>
  <si>
    <t>Datum: 30.11.2020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</si>
</sst>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##\ ###\ ##0;\-###\ ###\ ##0;0"/>
    <numFmt numFmtId="166" formatCode="#0.000000"/>
    <numFmt numFmtId="167" formatCode="#0.00"/>
    <numFmt numFmtId="168" formatCode="#0.0"/>
    <numFmt numFmtId="169" formatCode="#0.000"/>
  </numFmts>
  <fonts count="2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color indexed="50"/>
      <name val="Arial CE"/>
      <family val="2"/>
      <charset val="238"/>
    </font>
    <font>
      <b/>
      <sz val="10"/>
      <name val="Arial"/>
      <family val="2"/>
      <charset val="238"/>
    </font>
    <font>
      <i/>
      <sz val="8"/>
      <name val="Arial CE"/>
      <family val="2"/>
      <charset val="238"/>
    </font>
    <font>
      <vertAlign val="superscript"/>
      <sz val="10"/>
      <name val="Arial CE"/>
      <family val="2"/>
      <charset val="238"/>
    </font>
    <font>
      <b/>
      <sz val="10"/>
      <name val="Arial CE"/>
      <charset val="238"/>
    </font>
    <font>
      <i/>
      <sz val="8"/>
      <name val="Arial"/>
      <family val="2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Calibri"/>
      <family val="2"/>
      <charset val="238"/>
      <scheme val="minor"/>
    </font>
    <font>
      <sz val="16"/>
      <name val="Arial CE"/>
      <family val="2"/>
      <charset val="238"/>
    </font>
    <font>
      <b/>
      <i/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5" fontId="6" fillId="0" borderId="1" applyFont="0" applyFill="0" applyBorder="0" applyAlignment="0" applyProtection="0"/>
    <xf numFmtId="0" fontId="7" fillId="0" borderId="1" applyNumberFormat="0" applyFill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Fill="1" applyBorder="1" applyAlignment="1">
      <alignment horizontal="right"/>
    </xf>
    <xf numFmtId="0" fontId="13" fillId="0" borderId="2" xfId="0" applyFont="1" applyBorder="1"/>
    <xf numFmtId="1" fontId="0" fillId="0" borderId="0" xfId="0" applyNumberFormat="1" applyBorder="1"/>
    <xf numFmtId="2" fontId="0" fillId="3" borderId="12" xfId="0" applyNumberFormat="1" applyFont="1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3" fillId="0" borderId="17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14" fillId="0" borderId="19" xfId="0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/>
    </xf>
    <xf numFmtId="0" fontId="8" fillId="0" borderId="13" xfId="0" applyFont="1" applyBorder="1"/>
    <xf numFmtId="0" fontId="13" fillId="0" borderId="6" xfId="0" applyFont="1" applyBorder="1" applyAlignment="1">
      <alignment horizontal="left"/>
    </xf>
    <xf numFmtId="3" fontId="8" fillId="0" borderId="15" xfId="0" applyNumberFormat="1" applyFont="1" applyBorder="1"/>
    <xf numFmtId="3" fontId="0" fillId="0" borderId="0" xfId="0" applyNumberFormat="1"/>
    <xf numFmtId="49" fontId="0" fillId="4" borderId="7" xfId="0" applyNumberFormat="1" applyFill="1" applyBorder="1" applyAlignment="1">
      <alignment horizontal="center"/>
    </xf>
    <xf numFmtId="0" fontId="5" fillId="0" borderId="20" xfId="0" applyFont="1" applyBorder="1"/>
    <xf numFmtId="164" fontId="18" fillId="0" borderId="2" xfId="0" applyNumberFormat="1" applyFont="1" applyBorder="1"/>
    <xf numFmtId="3" fontId="19" fillId="0" borderId="11" xfId="0" applyNumberFormat="1" applyFont="1" applyBorder="1"/>
    <xf numFmtId="0" fontId="20" fillId="0" borderId="13" xfId="0" applyFont="1" applyBorder="1"/>
    <xf numFmtId="3" fontId="8" fillId="0" borderId="10" xfId="0" applyNumberFormat="1" applyFont="1" applyBorder="1"/>
    <xf numFmtId="49" fontId="0" fillId="4" borderId="16" xfId="0" applyNumberFormat="1" applyFill="1" applyBorder="1" applyAlignment="1">
      <alignment horizontal="center"/>
    </xf>
    <xf numFmtId="0" fontId="9" fillId="0" borderId="8" xfId="0" applyFont="1" applyBorder="1"/>
    <xf numFmtId="164" fontId="18" fillId="0" borderId="9" xfId="0" applyNumberFormat="1" applyFont="1" applyBorder="1"/>
    <xf numFmtId="0" fontId="19" fillId="0" borderId="12" xfId="0" applyFont="1" applyBorder="1"/>
    <xf numFmtId="0" fontId="8" fillId="0" borderId="14" xfId="0" applyFont="1" applyBorder="1"/>
    <xf numFmtId="0" fontId="13" fillId="0" borderId="4" xfId="0" applyFont="1" applyBorder="1" applyAlignment="1">
      <alignment horizontal="left"/>
    </xf>
    <xf numFmtId="3" fontId="8" fillId="0" borderId="15" xfId="0" applyNumberFormat="1" applyFont="1" applyFill="1" applyBorder="1"/>
    <xf numFmtId="0" fontId="13" fillId="0" borderId="21" xfId="0" applyFont="1" applyBorder="1"/>
    <xf numFmtId="164" fontId="18" fillId="0" borderId="3" xfId="0" applyNumberFormat="1" applyFont="1" applyBorder="1"/>
    <xf numFmtId="0" fontId="0" fillId="0" borderId="21" xfId="0" applyBorder="1"/>
    <xf numFmtId="0" fontId="0" fillId="0" borderId="18" xfId="0" applyBorder="1"/>
    <xf numFmtId="164" fontId="9" fillId="0" borderId="3" xfId="0" applyNumberFormat="1" applyFont="1" applyBorder="1"/>
    <xf numFmtId="3" fontId="0" fillId="0" borderId="18" xfId="0" applyNumberFormat="1" applyBorder="1"/>
    <xf numFmtId="3" fontId="0" fillId="0" borderId="18" xfId="0" applyNumberFormat="1" applyFont="1" applyBorder="1"/>
    <xf numFmtId="49" fontId="0" fillId="0" borderId="21" xfId="0" applyNumberFormat="1" applyBorder="1"/>
    <xf numFmtId="49" fontId="0" fillId="0" borderId="20" xfId="0" applyNumberFormat="1" applyBorder="1"/>
    <xf numFmtId="0" fontId="0" fillId="0" borderId="11" xfId="0" applyBorder="1"/>
    <xf numFmtId="49" fontId="0" fillId="0" borderId="8" xfId="0" applyNumberFormat="1" applyBorder="1"/>
    <xf numFmtId="49" fontId="8" fillId="0" borderId="13" xfId="0" applyNumberFormat="1" applyFont="1" applyBorder="1"/>
    <xf numFmtId="0" fontId="13" fillId="0" borderId="6" xfId="0" applyFont="1" applyBorder="1"/>
    <xf numFmtId="0" fontId="13" fillId="0" borderId="9" xfId="0" applyFont="1" applyBorder="1"/>
    <xf numFmtId="0" fontId="0" fillId="0" borderId="12" xfId="0" applyBorder="1"/>
    <xf numFmtId="49" fontId="8" fillId="0" borderId="14" xfId="0" applyNumberFormat="1" applyFont="1" applyFill="1" applyBorder="1"/>
    <xf numFmtId="0" fontId="13" fillId="0" borderId="4" xfId="0" applyFont="1" applyFill="1" applyBorder="1"/>
    <xf numFmtId="4" fontId="8" fillId="0" borderId="15" xfId="0" applyNumberFormat="1" applyFont="1" applyFill="1" applyBorder="1"/>
    <xf numFmtId="0" fontId="0" fillId="0" borderId="0" xfId="0" applyFill="1"/>
    <xf numFmtId="49" fontId="0" fillId="4" borderId="22" xfId="0" applyNumberFormat="1" applyFill="1" applyBorder="1" applyAlignment="1">
      <alignment horizontal="center"/>
    </xf>
    <xf numFmtId="0" fontId="8" fillId="2" borderId="23" xfId="0" applyFont="1" applyFill="1" applyBorder="1"/>
    <xf numFmtId="0" fontId="13" fillId="2" borderId="24" xfId="0" applyFont="1" applyFill="1" applyBorder="1"/>
    <xf numFmtId="2" fontId="8" fillId="2" borderId="25" xfId="0" applyNumberFormat="1" applyFont="1" applyFill="1" applyBorder="1"/>
    <xf numFmtId="0" fontId="13" fillId="0" borderId="14" xfId="0" applyFont="1" applyFill="1" applyBorder="1"/>
    <xf numFmtId="164" fontId="18" fillId="0" borderId="4" xfId="0" applyNumberFormat="1" applyFont="1" applyBorder="1"/>
    <xf numFmtId="9" fontId="12" fillId="0" borderId="15" xfId="0" applyNumberFormat="1" applyFont="1" applyFill="1" applyBorder="1"/>
    <xf numFmtId="0" fontId="19" fillId="2" borderId="8" xfId="0" applyFont="1" applyFill="1" applyBorder="1"/>
    <xf numFmtId="0" fontId="13" fillId="2" borderId="9" xfId="0" applyFont="1" applyFill="1" applyBorder="1"/>
    <xf numFmtId="49" fontId="0" fillId="0" borderId="0" xfId="0" applyNumberFormat="1" applyFill="1" applyBorder="1" applyAlignment="1">
      <alignment horizontal="left"/>
    </xf>
    <xf numFmtId="0" fontId="8" fillId="0" borderId="0" xfId="0" applyFont="1" applyFill="1" applyBorder="1"/>
    <xf numFmtId="3" fontId="0" fillId="0" borderId="0" xfId="0" applyNumberFormat="1" applyFill="1" applyBorder="1"/>
    <xf numFmtId="3" fontId="0" fillId="0" borderId="0" xfId="0" applyNumberFormat="1" applyFill="1"/>
    <xf numFmtId="0" fontId="0" fillId="0" borderId="0" xfId="0" applyFill="1" applyBorder="1"/>
    <xf numFmtId="0" fontId="11" fillId="0" borderId="0" xfId="0" applyFont="1" applyFill="1" applyBorder="1"/>
    <xf numFmtId="0" fontId="0" fillId="0" borderId="0" xfId="0" applyFill="1" applyAlignment="1">
      <alignment horizontal="right"/>
    </xf>
    <xf numFmtId="0" fontId="21" fillId="0" borderId="0" xfId="0" applyFont="1"/>
    <xf numFmtId="9" fontId="0" fillId="0" borderId="0" xfId="0" applyNumberFormat="1" applyFill="1" applyBorder="1"/>
    <xf numFmtId="3" fontId="0" fillId="0" borderId="18" xfId="0" applyNumberFormat="1" applyFill="1" applyBorder="1"/>
    <xf numFmtId="3" fontId="0" fillId="0" borderId="18" xfId="0" applyNumberFormat="1" applyFont="1" applyFill="1" applyBorder="1"/>
    <xf numFmtId="0" fontId="1" fillId="0" borderId="0" xfId="12"/>
    <xf numFmtId="0" fontId="24" fillId="0" borderId="0" xfId="12" applyFont="1" applyAlignment="1">
      <alignment horizontal="left"/>
    </xf>
    <xf numFmtId="0" fontId="27" fillId="0" borderId="0" xfId="12" applyFont="1"/>
    <xf numFmtId="0" fontId="24" fillId="0" borderId="0" xfId="12" applyFont="1" applyAlignment="1"/>
    <xf numFmtId="0" fontId="24" fillId="0" borderId="0" xfId="12" applyFont="1" applyBorder="1" applyAlignment="1">
      <alignment horizontal="left"/>
    </xf>
    <xf numFmtId="0" fontId="24" fillId="0" borderId="0" xfId="12" applyFont="1"/>
    <xf numFmtId="0" fontId="24" fillId="0" borderId="26" xfId="12" applyFont="1" applyBorder="1" applyAlignment="1">
      <alignment horizontal="left"/>
    </xf>
    <xf numFmtId="0" fontId="24" fillId="0" borderId="26" xfId="12" applyFont="1" applyBorder="1" applyAlignment="1"/>
    <xf numFmtId="0" fontId="24" fillId="0" borderId="0" xfId="12" applyFont="1" applyAlignment="1">
      <alignment horizontal="right"/>
    </xf>
    <xf numFmtId="0" fontId="24" fillId="0" borderId="27" xfId="12" applyFont="1" applyBorder="1"/>
    <xf numFmtId="0" fontId="24" fillId="0" borderId="31" xfId="12" applyFont="1" applyBorder="1"/>
    <xf numFmtId="0" fontId="24" fillId="0" borderId="31" xfId="12" applyFont="1" applyBorder="1" applyAlignment="1">
      <alignment horizontal="center"/>
    </xf>
    <xf numFmtId="0" fontId="24" fillId="0" borderId="27" xfId="12" applyFont="1" applyBorder="1" applyAlignment="1">
      <alignment horizontal="center"/>
    </xf>
    <xf numFmtId="0" fontId="25" fillId="0" borderId="32" xfId="12" applyFont="1" applyBorder="1" applyAlignment="1">
      <alignment horizontal="center"/>
    </xf>
    <xf numFmtId="0" fontId="24" fillId="0" borderId="32" xfId="12" applyFont="1" applyBorder="1"/>
    <xf numFmtId="0" fontId="24" fillId="0" borderId="32" xfId="12" applyFont="1" applyBorder="1" applyAlignment="1">
      <alignment horizontal="center" wrapText="1"/>
    </xf>
    <xf numFmtId="0" fontId="24" fillId="0" borderId="33" xfId="12" applyFont="1" applyBorder="1" applyAlignment="1">
      <alignment horizontal="center" wrapText="1"/>
    </xf>
    <xf numFmtId="49" fontId="26" fillId="0" borderId="28" xfId="12" applyNumberFormat="1" applyFont="1" applyBorder="1" applyAlignment="1">
      <alignment horizontal="center"/>
    </xf>
    <xf numFmtId="49" fontId="26" fillId="0" borderId="34" xfId="12" applyNumberFormat="1" applyFont="1" applyBorder="1" applyAlignment="1">
      <alignment horizontal="center"/>
    </xf>
    <xf numFmtId="0" fontId="26" fillId="0" borderId="0" xfId="12" applyFont="1"/>
    <xf numFmtId="49" fontId="26" fillId="0" borderId="28" xfId="12" applyNumberFormat="1" applyFont="1" applyBorder="1"/>
    <xf numFmtId="0" fontId="26" fillId="0" borderId="28" xfId="12" applyFont="1" applyBorder="1" applyAlignment="1">
      <alignment horizontal="center"/>
    </xf>
    <xf numFmtId="166" fontId="26" fillId="0" borderId="28" xfId="12" applyNumberFormat="1" applyFont="1" applyFill="1" applyBorder="1"/>
    <xf numFmtId="166" fontId="26" fillId="0" borderId="34" xfId="12" applyNumberFormat="1" applyFont="1" applyFill="1" applyBorder="1"/>
    <xf numFmtId="49" fontId="24" fillId="0" borderId="28" xfId="12" applyNumberFormat="1" applyFont="1" applyBorder="1" applyAlignment="1">
      <alignment horizontal="center"/>
    </xf>
    <xf numFmtId="49" fontId="24" fillId="0" borderId="28" xfId="12" applyNumberFormat="1" applyFont="1" applyBorder="1"/>
    <xf numFmtId="0" fontId="24" fillId="0" borderId="28" xfId="12" applyFont="1" applyBorder="1" applyAlignment="1">
      <alignment horizontal="center"/>
    </xf>
    <xf numFmtId="166" fontId="24" fillId="0" borderId="28" xfId="12" applyNumberFormat="1" applyFont="1" applyFill="1" applyBorder="1"/>
    <xf numFmtId="166" fontId="24" fillId="0" borderId="34" xfId="12" applyNumberFormat="1" applyFont="1" applyFill="1" applyBorder="1"/>
    <xf numFmtId="167" fontId="24" fillId="0" borderId="28" xfId="12" applyNumberFormat="1" applyFont="1" applyFill="1" applyBorder="1"/>
    <xf numFmtId="167" fontId="24" fillId="0" borderId="34" xfId="12" applyNumberFormat="1" applyFont="1" applyFill="1" applyBorder="1"/>
    <xf numFmtId="166" fontId="24" fillId="0" borderId="28" xfId="12" applyNumberFormat="1" applyFont="1" applyBorder="1"/>
    <xf numFmtId="168" fontId="24" fillId="0" borderId="28" xfId="12" applyNumberFormat="1" applyFont="1" applyFill="1" applyBorder="1"/>
    <xf numFmtId="168" fontId="24" fillId="0" borderId="34" xfId="12" applyNumberFormat="1" applyFont="1" applyFill="1" applyBorder="1"/>
    <xf numFmtId="0" fontId="24" fillId="0" borderId="28" xfId="12" applyFont="1" applyBorder="1"/>
    <xf numFmtId="0" fontId="24" fillId="0" borderId="34" xfId="12" applyFont="1" applyBorder="1"/>
    <xf numFmtId="166" fontId="24" fillId="0" borderId="34" xfId="12" applyNumberFormat="1" applyFont="1" applyBorder="1"/>
    <xf numFmtId="169" fontId="24" fillId="0" borderId="28" xfId="12" applyNumberFormat="1" applyFont="1" applyBorder="1"/>
    <xf numFmtId="169" fontId="24" fillId="0" borderId="34" xfId="12" applyNumberFormat="1" applyFont="1" applyBorder="1"/>
    <xf numFmtId="167" fontId="26" fillId="0" borderId="28" xfId="12" applyNumberFormat="1" applyFont="1" applyBorder="1"/>
    <xf numFmtId="167" fontId="26" fillId="0" borderId="28" xfId="12" applyNumberFormat="1" applyFont="1" applyFill="1" applyBorder="1"/>
    <xf numFmtId="167" fontId="26" fillId="0" borderId="34" xfId="12" applyNumberFormat="1" applyFont="1" applyBorder="1"/>
    <xf numFmtId="166" fontId="26" fillId="0" borderId="28" xfId="12" applyNumberFormat="1" applyFont="1" applyBorder="1"/>
    <xf numFmtId="166" fontId="26" fillId="0" borderId="34" xfId="12" applyNumberFormat="1" applyFont="1" applyBorder="1"/>
    <xf numFmtId="10" fontId="24" fillId="0" borderId="28" xfId="12" applyNumberFormat="1" applyFont="1" applyBorder="1"/>
    <xf numFmtId="10" fontId="24" fillId="0" borderId="28" xfId="13" applyNumberFormat="1" applyFont="1" applyFill="1" applyBorder="1"/>
    <xf numFmtId="10" fontId="24" fillId="0" borderId="34" xfId="12" applyNumberFormat="1" applyFont="1" applyBorder="1"/>
    <xf numFmtId="169" fontId="24" fillId="0" borderId="28" xfId="12" applyNumberFormat="1" applyFont="1" applyFill="1" applyBorder="1"/>
    <xf numFmtId="0" fontId="24" fillId="0" borderId="28" xfId="12" applyFont="1" applyBorder="1" applyAlignment="1"/>
    <xf numFmtId="0" fontId="24" fillId="0" borderId="30" xfId="12" applyFont="1" applyBorder="1" applyAlignment="1"/>
    <xf numFmtId="0" fontId="24" fillId="0" borderId="0" xfId="12" applyFont="1" applyBorder="1" applyAlignment="1"/>
    <xf numFmtId="0" fontId="24" fillId="0" borderId="0" xfId="12" applyFont="1" applyFill="1" applyBorder="1"/>
    <xf numFmtId="0" fontId="22" fillId="0" borderId="0" xfId="12" applyFont="1"/>
    <xf numFmtId="0" fontId="24" fillId="0" borderId="0" xfId="0" applyFont="1"/>
    <xf numFmtId="0" fontId="28" fillId="0" borderId="0" xfId="0" applyFont="1" applyAlignment="1">
      <alignment vertical="center"/>
    </xf>
    <xf numFmtId="49" fontId="19" fillId="0" borderId="20" xfId="0" applyNumberFormat="1" applyFont="1" applyFill="1" applyBorder="1"/>
    <xf numFmtId="2" fontId="19" fillId="0" borderId="11" xfId="0" applyNumberFormat="1" applyFont="1" applyFill="1" applyBorder="1"/>
    <xf numFmtId="0" fontId="24" fillId="0" borderId="28" xfId="12" applyFont="1" applyBorder="1" applyAlignment="1">
      <alignment horizontal="center"/>
    </xf>
    <xf numFmtId="0" fontId="24" fillId="0" borderId="29" xfId="12" applyFont="1" applyBorder="1" applyAlignment="1">
      <alignment horizontal="center"/>
    </xf>
    <xf numFmtId="0" fontId="24" fillId="0" borderId="30" xfId="12" applyFont="1" applyBorder="1" applyAlignment="1">
      <alignment horizontal="center"/>
    </xf>
    <xf numFmtId="0" fontId="23" fillId="0" borderId="0" xfId="12" applyFont="1" applyAlignment="1">
      <alignment horizontal="center"/>
    </xf>
    <xf numFmtId="0" fontId="24" fillId="0" borderId="34" xfId="12" applyFont="1" applyFill="1" applyBorder="1"/>
  </cellXfs>
  <cellStyles count="14">
    <cellStyle name="[0]" xfId="1"/>
    <cellStyle name="New Titles" xfId="2"/>
    <cellStyle name="Normal_List1" xfId="3"/>
    <cellStyle name="Normální" xfId="0" builtinId="0"/>
    <cellStyle name="Normální 2" xfId="6"/>
    <cellStyle name="Normální 2 2" xfId="10"/>
    <cellStyle name="Normální 5" xfId="4"/>
    <cellStyle name="Normální 5 2" xfId="8"/>
    <cellStyle name="Normální 5 3" xfId="12"/>
    <cellStyle name="Procenta 2" xfId="5"/>
    <cellStyle name="Procenta 2 2" xfId="9"/>
    <cellStyle name="Procenta 2 3" xfId="13"/>
    <cellStyle name="Procenta 3" xfId="7"/>
    <cellStyle name="Procenta 3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ivize\2011\BV\Koncese%20&#381;idlochovice\Nab&#237;dka%20-%2020110506\9.2%20P&#345;&#237;loha%20&#269;.%205%20&#269;&#225;st%20B.%20Finan&#269;n&#237;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i list"/>
      <sheetName val="Info"/>
      <sheetName val="Spolecne vstupy"/>
      <sheetName val="Najemne V"/>
      <sheetName val="Najemne S"/>
      <sheetName val="Vstupy V"/>
      <sheetName val="Vypocty V"/>
      <sheetName val="Vystupy V"/>
      <sheetName val="Vstupy S"/>
      <sheetName val="Vypocty S"/>
      <sheetName val="Vystupy S"/>
      <sheetName val="Souhrn"/>
      <sheetName val="Kalkulace"/>
      <sheetName val="Slovnik"/>
    </sheetNames>
    <sheetDataSet>
      <sheetData sheetId="0" refreshError="1"/>
      <sheetData sheetId="1" refreshError="1"/>
      <sheetData sheetId="2">
        <row r="15">
          <cell r="C15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tabSelected="1" zoomScale="130" zoomScaleNormal="130" workbookViewId="0">
      <selection activeCell="F17" sqref="F17"/>
    </sheetView>
  </sheetViews>
  <sheetFormatPr defaultRowHeight="15" x14ac:dyDescent="0.25"/>
  <cols>
    <col min="1" max="1" width="4.28515625" style="68" customWidth="1"/>
    <col min="2" max="2" width="32.140625" style="68" customWidth="1"/>
    <col min="3" max="3" width="5.140625" style="68" customWidth="1"/>
    <col min="4" max="7" width="8.5703125" style="68" customWidth="1"/>
    <col min="8" max="16384" width="9.140625" style="68"/>
  </cols>
  <sheetData>
    <row r="1" spans="1:9" x14ac:dyDescent="0.25">
      <c r="A1" s="128" t="s">
        <v>30</v>
      </c>
      <c r="B1" s="128"/>
      <c r="C1" s="128"/>
      <c r="D1" s="128"/>
      <c r="E1" s="128"/>
      <c r="F1" s="128"/>
      <c r="G1" s="128"/>
      <c r="H1" s="128"/>
      <c r="I1" s="128"/>
    </row>
    <row r="2" spans="1:9" x14ac:dyDescent="0.25">
      <c r="A2" s="128" t="s">
        <v>146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25">
      <c r="A3" s="69" t="s">
        <v>135</v>
      </c>
      <c r="B3" s="69"/>
      <c r="C3" s="69"/>
      <c r="D3" s="70"/>
      <c r="E3" s="71"/>
      <c r="F3" s="71"/>
      <c r="G3" s="71"/>
      <c r="H3" s="71"/>
    </row>
    <row r="4" spans="1:9" x14ac:dyDescent="0.25">
      <c r="A4" s="72" t="s">
        <v>136</v>
      </c>
      <c r="B4" s="72"/>
      <c r="C4" s="72"/>
      <c r="D4" s="70"/>
      <c r="H4" s="73"/>
      <c r="I4" s="73"/>
    </row>
    <row r="5" spans="1:9" x14ac:dyDescent="0.25">
      <c r="A5" s="72"/>
      <c r="B5" s="122" t="s">
        <v>143</v>
      </c>
      <c r="C5" s="74"/>
      <c r="D5" s="70"/>
      <c r="F5" s="75" t="s">
        <v>31</v>
      </c>
      <c r="G5" s="76" t="s">
        <v>32</v>
      </c>
      <c r="H5" s="73"/>
      <c r="I5" s="73"/>
    </row>
    <row r="6" spans="1:9" x14ac:dyDescent="0.25">
      <c r="A6" s="77"/>
      <c r="B6" s="125" t="s">
        <v>33</v>
      </c>
      <c r="C6" s="126"/>
      <c r="D6" s="126"/>
      <c r="E6" s="126"/>
      <c r="F6" s="126"/>
      <c r="G6" s="127"/>
      <c r="H6" s="73"/>
      <c r="I6" s="73"/>
    </row>
    <row r="7" spans="1:9" x14ac:dyDescent="0.25">
      <c r="A7" s="78"/>
      <c r="B7" s="79" t="s">
        <v>34</v>
      </c>
      <c r="C7" s="80" t="s">
        <v>35</v>
      </c>
      <c r="D7" s="125" t="s">
        <v>36</v>
      </c>
      <c r="E7" s="127"/>
      <c r="F7" s="125" t="s">
        <v>37</v>
      </c>
      <c r="G7" s="127"/>
      <c r="H7" s="73"/>
      <c r="I7" s="73"/>
    </row>
    <row r="8" spans="1:9" ht="22.5" customHeight="1" x14ac:dyDescent="0.25">
      <c r="A8" s="81" t="s">
        <v>38</v>
      </c>
      <c r="B8" s="82"/>
      <c r="C8" s="82" t="s">
        <v>39</v>
      </c>
      <c r="D8" s="83" t="s">
        <v>147</v>
      </c>
      <c r="E8" s="83" t="s">
        <v>148</v>
      </c>
      <c r="F8" s="83" t="str">
        <f>D8</f>
        <v>Oč. sk. 2020</v>
      </c>
      <c r="G8" s="84" t="str">
        <f>E8</f>
        <v>Kalkulace 2021</v>
      </c>
      <c r="H8" s="73"/>
      <c r="I8" s="73"/>
    </row>
    <row r="9" spans="1:9" x14ac:dyDescent="0.25">
      <c r="A9" s="85" t="s">
        <v>40</v>
      </c>
      <c r="B9" s="85" t="s">
        <v>41</v>
      </c>
      <c r="C9" s="85" t="s">
        <v>42</v>
      </c>
      <c r="D9" s="85" t="s">
        <v>43</v>
      </c>
      <c r="E9" s="85" t="s">
        <v>44</v>
      </c>
      <c r="F9" s="85" t="s">
        <v>45</v>
      </c>
      <c r="G9" s="86" t="s">
        <v>46</v>
      </c>
      <c r="H9" s="87"/>
      <c r="I9" s="87"/>
    </row>
    <row r="10" spans="1:9" x14ac:dyDescent="0.25">
      <c r="A10" s="85" t="s">
        <v>0</v>
      </c>
      <c r="B10" s="88" t="s">
        <v>47</v>
      </c>
      <c r="C10" s="89" t="s">
        <v>48</v>
      </c>
      <c r="D10" s="90"/>
      <c r="E10" s="90"/>
      <c r="F10" s="90"/>
      <c r="G10" s="91">
        <v>0</v>
      </c>
      <c r="H10" s="87"/>
      <c r="I10" s="87"/>
    </row>
    <row r="11" spans="1:9" x14ac:dyDescent="0.25">
      <c r="A11" s="92" t="s">
        <v>49</v>
      </c>
      <c r="B11" s="93" t="s">
        <v>50</v>
      </c>
      <c r="C11" s="94" t="s">
        <v>48</v>
      </c>
      <c r="D11" s="95"/>
      <c r="E11" s="95"/>
      <c r="F11" s="95"/>
      <c r="G11" s="96">
        <v>0</v>
      </c>
      <c r="H11" s="73"/>
      <c r="I11" s="73"/>
    </row>
    <row r="12" spans="1:9" x14ac:dyDescent="0.25">
      <c r="A12" s="92" t="s">
        <v>51</v>
      </c>
      <c r="B12" s="93" t="s">
        <v>52</v>
      </c>
      <c r="C12" s="94" t="s">
        <v>48</v>
      </c>
      <c r="D12" s="95"/>
      <c r="E12" s="95"/>
      <c r="F12" s="95"/>
      <c r="G12" s="96">
        <v>0</v>
      </c>
      <c r="H12" s="73"/>
      <c r="I12" s="73"/>
    </row>
    <row r="13" spans="1:9" x14ac:dyDescent="0.25">
      <c r="A13" s="92" t="s">
        <v>53</v>
      </c>
      <c r="B13" s="93" t="s">
        <v>54</v>
      </c>
      <c r="C13" s="94" t="s">
        <v>48</v>
      </c>
      <c r="D13" s="95"/>
      <c r="E13" s="95"/>
      <c r="F13" s="95"/>
      <c r="G13" s="96">
        <v>0</v>
      </c>
      <c r="H13" s="73"/>
      <c r="I13" s="73"/>
    </row>
    <row r="14" spans="1:9" x14ac:dyDescent="0.25">
      <c r="A14" s="92" t="s">
        <v>55</v>
      </c>
      <c r="B14" s="93" t="s">
        <v>56</v>
      </c>
      <c r="C14" s="94" t="s">
        <v>48</v>
      </c>
      <c r="D14" s="95"/>
      <c r="E14" s="95"/>
      <c r="F14" s="95"/>
      <c r="G14" s="96">
        <v>0</v>
      </c>
      <c r="H14" s="73"/>
      <c r="I14" s="73"/>
    </row>
    <row r="15" spans="1:9" x14ac:dyDescent="0.25">
      <c r="A15" s="85" t="s">
        <v>2</v>
      </c>
      <c r="B15" s="88" t="s">
        <v>57</v>
      </c>
      <c r="C15" s="89" t="s">
        <v>48</v>
      </c>
      <c r="D15" s="90"/>
      <c r="E15" s="90"/>
      <c r="F15" s="90"/>
      <c r="G15" s="91">
        <v>0.629</v>
      </c>
      <c r="H15" s="87"/>
      <c r="I15" s="87"/>
    </row>
    <row r="16" spans="1:9" x14ac:dyDescent="0.25">
      <c r="A16" s="92" t="s">
        <v>58</v>
      </c>
      <c r="B16" s="93" t="s">
        <v>59</v>
      </c>
      <c r="C16" s="94" t="s">
        <v>48</v>
      </c>
      <c r="D16" s="95"/>
      <c r="E16" s="95"/>
      <c r="F16" s="95"/>
      <c r="G16" s="96">
        <v>0.629</v>
      </c>
      <c r="H16" s="73"/>
      <c r="I16" s="73"/>
    </row>
    <row r="17" spans="1:9" x14ac:dyDescent="0.25">
      <c r="A17" s="92" t="s">
        <v>60</v>
      </c>
      <c r="B17" s="93" t="s">
        <v>61</v>
      </c>
      <c r="C17" s="94" t="s">
        <v>48</v>
      </c>
      <c r="D17" s="95"/>
      <c r="E17" s="95"/>
      <c r="F17" s="95"/>
      <c r="G17" s="96">
        <v>0</v>
      </c>
      <c r="H17" s="73"/>
      <c r="I17" s="73"/>
    </row>
    <row r="18" spans="1:9" x14ac:dyDescent="0.25">
      <c r="A18" s="85" t="s">
        <v>4</v>
      </c>
      <c r="B18" s="88" t="s">
        <v>62</v>
      </c>
      <c r="C18" s="89" t="s">
        <v>48</v>
      </c>
      <c r="D18" s="90"/>
      <c r="E18" s="90"/>
      <c r="F18" s="90"/>
      <c r="G18" s="91">
        <v>0</v>
      </c>
      <c r="H18" s="87"/>
      <c r="I18" s="87"/>
    </row>
    <row r="19" spans="1:9" x14ac:dyDescent="0.25">
      <c r="A19" s="92" t="s">
        <v>63</v>
      </c>
      <c r="B19" s="93" t="s">
        <v>64</v>
      </c>
      <c r="C19" s="94" t="s">
        <v>48</v>
      </c>
      <c r="D19" s="95"/>
      <c r="E19" s="95"/>
      <c r="F19" s="95"/>
      <c r="G19" s="96">
        <v>0</v>
      </c>
      <c r="H19" s="73"/>
      <c r="I19" s="73"/>
    </row>
    <row r="20" spans="1:9" x14ac:dyDescent="0.25">
      <c r="A20" s="92" t="s">
        <v>65</v>
      </c>
      <c r="B20" s="93" t="s">
        <v>66</v>
      </c>
      <c r="C20" s="94" t="s">
        <v>48</v>
      </c>
      <c r="D20" s="95"/>
      <c r="E20" s="95"/>
      <c r="F20" s="95"/>
      <c r="G20" s="96">
        <v>0</v>
      </c>
      <c r="H20" s="73"/>
      <c r="I20" s="73"/>
    </row>
    <row r="21" spans="1:9" x14ac:dyDescent="0.25">
      <c r="A21" s="85" t="s">
        <v>6</v>
      </c>
      <c r="B21" s="88" t="s">
        <v>67</v>
      </c>
      <c r="C21" s="89" t="s">
        <v>48</v>
      </c>
      <c r="D21" s="90"/>
      <c r="E21" s="90"/>
      <c r="F21" s="90"/>
      <c r="G21" s="91">
        <v>4.2919999999999998</v>
      </c>
      <c r="H21" s="87"/>
      <c r="I21" s="87"/>
    </row>
    <row r="22" spans="1:9" x14ac:dyDescent="0.25">
      <c r="A22" s="92" t="s">
        <v>68</v>
      </c>
      <c r="B22" s="93" t="s">
        <v>69</v>
      </c>
      <c r="C22" s="94" t="s">
        <v>48</v>
      </c>
      <c r="D22" s="95"/>
      <c r="E22" s="95"/>
      <c r="F22" s="95"/>
      <c r="G22" s="96">
        <v>0</v>
      </c>
      <c r="H22" s="73"/>
      <c r="I22" s="73"/>
    </row>
    <row r="23" spans="1:9" x14ac:dyDescent="0.25">
      <c r="A23" s="92" t="s">
        <v>70</v>
      </c>
      <c r="B23" s="93" t="s">
        <v>71</v>
      </c>
      <c r="C23" s="94" t="s">
        <v>48</v>
      </c>
      <c r="D23" s="95"/>
      <c r="E23" s="95"/>
      <c r="F23" s="95"/>
      <c r="G23" s="96">
        <v>0.26400000000000001</v>
      </c>
      <c r="H23" s="73"/>
      <c r="I23" s="73"/>
    </row>
    <row r="24" spans="1:9" x14ac:dyDescent="0.25">
      <c r="A24" s="92" t="s">
        <v>72</v>
      </c>
      <c r="B24" s="93" t="s">
        <v>73</v>
      </c>
      <c r="C24" s="94" t="s">
        <v>48</v>
      </c>
      <c r="D24" s="95"/>
      <c r="E24" s="95"/>
      <c r="F24" s="95"/>
      <c r="G24" s="96">
        <v>4.0279999999999996</v>
      </c>
      <c r="H24" s="73"/>
      <c r="I24" s="73"/>
    </row>
    <row r="25" spans="1:9" x14ac:dyDescent="0.25">
      <c r="A25" s="92" t="s">
        <v>74</v>
      </c>
      <c r="B25" s="93" t="s">
        <v>75</v>
      </c>
      <c r="C25" s="94" t="s">
        <v>48</v>
      </c>
      <c r="D25" s="95"/>
      <c r="E25" s="95"/>
      <c r="F25" s="95"/>
      <c r="G25" s="96">
        <v>0</v>
      </c>
      <c r="H25" s="73"/>
      <c r="I25" s="73"/>
    </row>
    <row r="26" spans="1:9" x14ac:dyDescent="0.25">
      <c r="A26" s="85" t="s">
        <v>24</v>
      </c>
      <c r="B26" s="88" t="s">
        <v>76</v>
      </c>
      <c r="C26" s="89" t="s">
        <v>48</v>
      </c>
      <c r="D26" s="90"/>
      <c r="E26" s="90"/>
      <c r="F26" s="90"/>
      <c r="G26" s="91">
        <v>1.389</v>
      </c>
      <c r="H26" s="87"/>
      <c r="I26" s="87"/>
    </row>
    <row r="27" spans="1:9" x14ac:dyDescent="0.25">
      <c r="A27" s="92" t="s">
        <v>77</v>
      </c>
      <c r="B27" s="93" t="s">
        <v>78</v>
      </c>
      <c r="C27" s="94" t="s">
        <v>48</v>
      </c>
      <c r="D27" s="95"/>
      <c r="E27" s="95"/>
      <c r="F27" s="95"/>
      <c r="G27" s="96">
        <v>1.4E-2</v>
      </c>
      <c r="H27" s="73"/>
      <c r="I27" s="73"/>
    </row>
    <row r="28" spans="1:9" x14ac:dyDescent="0.25">
      <c r="A28" s="92" t="s">
        <v>79</v>
      </c>
      <c r="B28" s="93" t="s">
        <v>80</v>
      </c>
      <c r="C28" s="94" t="s">
        <v>48</v>
      </c>
      <c r="D28" s="95"/>
      <c r="E28" s="95"/>
      <c r="F28" s="95"/>
      <c r="G28" s="96">
        <v>0</v>
      </c>
      <c r="H28" s="73"/>
      <c r="I28" s="73"/>
    </row>
    <row r="29" spans="1:9" x14ac:dyDescent="0.25">
      <c r="A29" s="92" t="s">
        <v>81</v>
      </c>
      <c r="B29" s="93" t="s">
        <v>82</v>
      </c>
      <c r="C29" s="94" t="s">
        <v>48</v>
      </c>
      <c r="D29" s="95"/>
      <c r="E29" s="95"/>
      <c r="F29" s="95"/>
      <c r="G29" s="96">
        <v>1.375</v>
      </c>
      <c r="H29" s="73"/>
      <c r="I29" s="73"/>
    </row>
    <row r="30" spans="1:9" x14ac:dyDescent="0.25">
      <c r="A30" s="85" t="s">
        <v>12</v>
      </c>
      <c r="B30" s="88" t="s">
        <v>83</v>
      </c>
      <c r="C30" s="89" t="s">
        <v>48</v>
      </c>
      <c r="D30" s="90"/>
      <c r="E30" s="90"/>
      <c r="F30" s="90"/>
      <c r="G30" s="91">
        <v>0</v>
      </c>
      <c r="H30" s="87"/>
      <c r="I30" s="87"/>
    </row>
    <row r="31" spans="1:9" x14ac:dyDescent="0.25">
      <c r="A31" s="85" t="s">
        <v>14</v>
      </c>
      <c r="B31" s="88" t="s">
        <v>84</v>
      </c>
      <c r="C31" s="89" t="s">
        <v>48</v>
      </c>
      <c r="D31" s="90"/>
      <c r="E31" s="90"/>
      <c r="F31" s="90"/>
      <c r="G31" s="91">
        <v>0</v>
      </c>
      <c r="H31" s="87"/>
      <c r="I31" s="87"/>
    </row>
    <row r="32" spans="1:9" x14ac:dyDescent="0.25">
      <c r="A32" s="85" t="s">
        <v>16</v>
      </c>
      <c r="B32" s="88" t="s">
        <v>85</v>
      </c>
      <c r="C32" s="89" t="s">
        <v>48</v>
      </c>
      <c r="D32" s="90"/>
      <c r="E32" s="90"/>
      <c r="F32" s="90"/>
      <c r="G32" s="91">
        <v>0</v>
      </c>
      <c r="H32" s="87"/>
      <c r="I32" s="87"/>
    </row>
    <row r="33" spans="1:9" x14ac:dyDescent="0.25">
      <c r="A33" s="85" t="s">
        <v>20</v>
      </c>
      <c r="B33" s="88" t="s">
        <v>86</v>
      </c>
      <c r="C33" s="89" t="s">
        <v>48</v>
      </c>
      <c r="D33" s="90"/>
      <c r="E33" s="90"/>
      <c r="F33" s="90"/>
      <c r="G33" s="91">
        <v>0.35</v>
      </c>
      <c r="H33" s="87"/>
      <c r="I33" s="87"/>
    </row>
    <row r="34" spans="1:9" x14ac:dyDescent="0.25">
      <c r="A34" s="85" t="s">
        <v>87</v>
      </c>
      <c r="B34" s="88" t="s">
        <v>88</v>
      </c>
      <c r="C34" s="89" t="s">
        <v>48</v>
      </c>
      <c r="D34" s="90"/>
      <c r="E34" s="90"/>
      <c r="F34" s="90"/>
      <c r="G34" s="91">
        <v>6.6599999999999993</v>
      </c>
      <c r="H34" s="87"/>
      <c r="I34" s="87"/>
    </row>
    <row r="35" spans="1:9" x14ac:dyDescent="0.25">
      <c r="A35" s="92" t="s">
        <v>89</v>
      </c>
      <c r="B35" s="93" t="s">
        <v>90</v>
      </c>
      <c r="C35" s="94" t="s">
        <v>48</v>
      </c>
      <c r="D35" s="95"/>
      <c r="E35" s="95"/>
      <c r="F35" s="97"/>
      <c r="G35" s="98"/>
      <c r="H35" s="73"/>
      <c r="I35" s="73"/>
    </row>
    <row r="36" spans="1:9" x14ac:dyDescent="0.25">
      <c r="A36" s="92" t="s">
        <v>91</v>
      </c>
      <c r="B36" s="93" t="s">
        <v>92</v>
      </c>
      <c r="C36" s="94" t="s">
        <v>48</v>
      </c>
      <c r="D36" s="95"/>
      <c r="E36" s="95"/>
      <c r="F36" s="97"/>
      <c r="G36" s="98"/>
      <c r="H36" s="73"/>
      <c r="I36" s="73"/>
    </row>
    <row r="37" spans="1:9" x14ac:dyDescent="0.25">
      <c r="A37" s="92" t="s">
        <v>93</v>
      </c>
      <c r="B37" s="93" t="s">
        <v>94</v>
      </c>
      <c r="C37" s="94" t="s">
        <v>95</v>
      </c>
      <c r="D37" s="95"/>
      <c r="E37" s="95"/>
      <c r="F37" s="100"/>
      <c r="G37" s="101"/>
      <c r="H37" s="73"/>
      <c r="I37" s="73"/>
    </row>
    <row r="38" spans="1:9" x14ac:dyDescent="0.25">
      <c r="A38" s="92" t="s">
        <v>96</v>
      </c>
      <c r="B38" s="93" t="s">
        <v>97</v>
      </c>
      <c r="C38" s="94" t="s">
        <v>98</v>
      </c>
      <c r="D38" s="95"/>
      <c r="E38" s="95"/>
      <c r="F38" s="102"/>
      <c r="G38" s="103"/>
      <c r="H38" s="73"/>
      <c r="I38" s="73"/>
    </row>
    <row r="39" spans="1:9" x14ac:dyDescent="0.25">
      <c r="A39" s="92" t="s">
        <v>99</v>
      </c>
      <c r="B39" s="93" t="s">
        <v>100</v>
      </c>
      <c r="C39" s="94" t="s">
        <v>98</v>
      </c>
      <c r="D39" s="95"/>
      <c r="E39" s="95"/>
      <c r="F39" s="102"/>
      <c r="G39" s="103"/>
      <c r="H39" s="73"/>
      <c r="I39" s="73"/>
    </row>
    <row r="40" spans="1:9" x14ac:dyDescent="0.25">
      <c r="A40" s="92" t="s">
        <v>101</v>
      </c>
      <c r="B40" s="93" t="s">
        <v>102</v>
      </c>
      <c r="C40" s="94" t="s">
        <v>98</v>
      </c>
      <c r="D40" s="95"/>
      <c r="E40" s="95"/>
      <c r="F40" s="99"/>
      <c r="G40" s="104">
        <v>0.115</v>
      </c>
      <c r="H40" s="73"/>
      <c r="I40" s="73"/>
    </row>
    <row r="41" spans="1:9" x14ac:dyDescent="0.25">
      <c r="A41" s="92" t="s">
        <v>103</v>
      </c>
      <c r="B41" s="93" t="s">
        <v>100</v>
      </c>
      <c r="C41" s="94" t="s">
        <v>98</v>
      </c>
      <c r="D41" s="95"/>
      <c r="E41" s="95"/>
      <c r="F41" s="99"/>
      <c r="G41" s="104">
        <v>0.1</v>
      </c>
      <c r="H41" s="73"/>
      <c r="I41" s="73"/>
    </row>
    <row r="42" spans="1:9" x14ac:dyDescent="0.25">
      <c r="A42" s="92" t="s">
        <v>104</v>
      </c>
      <c r="B42" s="93" t="s">
        <v>105</v>
      </c>
      <c r="C42" s="94" t="s">
        <v>98</v>
      </c>
      <c r="D42" s="95"/>
      <c r="E42" s="95"/>
      <c r="F42" s="99"/>
      <c r="G42" s="104">
        <v>0.02</v>
      </c>
      <c r="H42" s="73"/>
      <c r="I42" s="73"/>
    </row>
    <row r="43" spans="1:9" x14ac:dyDescent="0.25">
      <c r="A43" s="92" t="s">
        <v>106</v>
      </c>
      <c r="B43" s="93" t="s">
        <v>107</v>
      </c>
      <c r="C43" s="94" t="s">
        <v>98</v>
      </c>
      <c r="D43" s="95"/>
      <c r="E43" s="95"/>
      <c r="F43" s="105"/>
      <c r="G43" s="106"/>
      <c r="H43" s="73"/>
      <c r="I43" s="73"/>
    </row>
    <row r="44" spans="1:9" x14ac:dyDescent="0.25">
      <c r="A44" s="92" t="s">
        <v>108</v>
      </c>
      <c r="B44" s="93" t="s">
        <v>109</v>
      </c>
      <c r="C44" s="94" t="s">
        <v>98</v>
      </c>
      <c r="D44" s="95"/>
      <c r="E44" s="95"/>
      <c r="F44" s="95"/>
      <c r="G44" s="96"/>
      <c r="H44" s="73"/>
      <c r="I44" s="73"/>
    </row>
    <row r="45" spans="1:9" x14ac:dyDescent="0.25">
      <c r="A45" s="92" t="s">
        <v>110</v>
      </c>
      <c r="B45" s="93" t="s">
        <v>111</v>
      </c>
      <c r="C45" s="102" t="s">
        <v>98</v>
      </c>
      <c r="D45" s="95"/>
      <c r="E45" s="95"/>
      <c r="F45" s="95"/>
      <c r="G45" s="96"/>
      <c r="H45" s="73"/>
      <c r="I45" s="73"/>
    </row>
    <row r="46" spans="1:9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x14ac:dyDescent="0.25">
      <c r="A48" s="77"/>
      <c r="B48" s="125" t="s">
        <v>112</v>
      </c>
      <c r="C48" s="126"/>
      <c r="D48" s="126"/>
      <c r="E48" s="126"/>
      <c r="F48" s="126"/>
      <c r="G48" s="127"/>
      <c r="H48" s="73"/>
      <c r="I48" s="73"/>
    </row>
    <row r="49" spans="1:9" x14ac:dyDescent="0.25">
      <c r="A49" s="78"/>
      <c r="B49" s="78" t="s">
        <v>113</v>
      </c>
      <c r="C49" s="77" t="s">
        <v>35</v>
      </c>
      <c r="D49" s="125" t="s">
        <v>36</v>
      </c>
      <c r="E49" s="127"/>
      <c r="F49" s="125" t="s">
        <v>37</v>
      </c>
      <c r="G49" s="127"/>
      <c r="H49" s="73"/>
      <c r="I49" s="73"/>
    </row>
    <row r="50" spans="1:9" ht="23.25" customHeight="1" x14ac:dyDescent="0.25">
      <c r="A50" s="81" t="s">
        <v>38</v>
      </c>
      <c r="B50" s="82"/>
      <c r="C50" s="82" t="s">
        <v>39</v>
      </c>
      <c r="D50" s="83" t="str">
        <f>D8</f>
        <v>Oč. sk. 2020</v>
      </c>
      <c r="E50" s="83" t="str">
        <f>E8</f>
        <v>Kalkulace 2021</v>
      </c>
      <c r="F50" s="83" t="str">
        <f>F8</f>
        <v>Oč. sk. 2020</v>
      </c>
      <c r="G50" s="84" t="str">
        <f>G8</f>
        <v>Kalkulace 2021</v>
      </c>
      <c r="H50" s="73"/>
      <c r="I50" s="73"/>
    </row>
    <row r="51" spans="1:9" x14ac:dyDescent="0.25">
      <c r="A51" s="85" t="s">
        <v>40</v>
      </c>
      <c r="B51" s="85" t="s">
        <v>41</v>
      </c>
      <c r="C51" s="85" t="s">
        <v>42</v>
      </c>
      <c r="D51" s="85" t="s">
        <v>43</v>
      </c>
      <c r="E51" s="85" t="s">
        <v>44</v>
      </c>
      <c r="F51" s="85" t="s">
        <v>45</v>
      </c>
      <c r="G51" s="86" t="s">
        <v>46</v>
      </c>
      <c r="H51" s="87"/>
      <c r="I51" s="87"/>
    </row>
    <row r="52" spans="1:9" x14ac:dyDescent="0.25">
      <c r="A52" s="92" t="s">
        <v>114</v>
      </c>
      <c r="B52" s="93" t="s">
        <v>115</v>
      </c>
      <c r="C52" s="94" t="s">
        <v>116</v>
      </c>
      <c r="D52" s="107"/>
      <c r="E52" s="108"/>
      <c r="F52" s="109"/>
      <c r="G52" s="109">
        <v>49.333333333333321</v>
      </c>
      <c r="H52" s="73"/>
      <c r="I52" s="73"/>
    </row>
    <row r="53" spans="1:9" x14ac:dyDescent="0.25">
      <c r="A53" s="92" t="s">
        <v>117</v>
      </c>
      <c r="B53" s="93" t="s">
        <v>118</v>
      </c>
      <c r="C53" s="94" t="s">
        <v>48</v>
      </c>
      <c r="D53" s="110"/>
      <c r="E53" s="90"/>
      <c r="F53" s="111"/>
      <c r="G53" s="111">
        <v>6.6599999999999993</v>
      </c>
      <c r="H53" s="73"/>
      <c r="I53" s="73"/>
    </row>
    <row r="54" spans="1:9" x14ac:dyDescent="0.25">
      <c r="A54" s="92" t="s">
        <v>119</v>
      </c>
      <c r="B54" s="93" t="s">
        <v>120</v>
      </c>
      <c r="C54" s="94" t="s">
        <v>48</v>
      </c>
      <c r="D54" s="99"/>
      <c r="E54" s="99"/>
      <c r="F54" s="104"/>
      <c r="G54" s="104">
        <v>0.21285000000000043</v>
      </c>
      <c r="H54" s="73"/>
      <c r="I54" s="73"/>
    </row>
    <row r="55" spans="1:9" x14ac:dyDescent="0.25">
      <c r="A55" s="92" t="s">
        <v>121</v>
      </c>
      <c r="B55" s="93" t="s">
        <v>122</v>
      </c>
      <c r="C55" s="94" t="s">
        <v>123</v>
      </c>
      <c r="D55" s="112"/>
      <c r="E55" s="113"/>
      <c r="F55" s="114"/>
      <c r="G55" s="114">
        <v>3.1959459459459529E-2</v>
      </c>
      <c r="H55" s="73"/>
      <c r="I55" s="73"/>
    </row>
    <row r="56" spans="1:9" x14ac:dyDescent="0.25">
      <c r="A56" s="92" t="s">
        <v>124</v>
      </c>
      <c r="B56" s="93" t="s">
        <v>125</v>
      </c>
      <c r="C56" s="94" t="s">
        <v>48</v>
      </c>
      <c r="D56" s="105"/>
      <c r="E56" s="115"/>
      <c r="F56" s="106"/>
      <c r="G56" s="106"/>
      <c r="H56" s="73"/>
      <c r="I56" s="73"/>
    </row>
    <row r="57" spans="1:9" x14ac:dyDescent="0.25">
      <c r="A57" s="92" t="s">
        <v>126</v>
      </c>
      <c r="B57" s="93" t="s">
        <v>127</v>
      </c>
      <c r="C57" s="94" t="s">
        <v>48</v>
      </c>
      <c r="D57" s="90"/>
      <c r="E57" s="90"/>
      <c r="F57" s="111"/>
      <c r="G57" s="111">
        <v>6.8728499999999997</v>
      </c>
      <c r="H57" s="73"/>
      <c r="I57" s="73"/>
    </row>
    <row r="58" spans="1:9" x14ac:dyDescent="0.25">
      <c r="A58" s="92" t="s">
        <v>128</v>
      </c>
      <c r="B58" s="93" t="s">
        <v>129</v>
      </c>
      <c r="C58" s="94" t="s">
        <v>98</v>
      </c>
      <c r="D58" s="110"/>
      <c r="E58" s="110"/>
      <c r="F58" s="111"/>
      <c r="G58" s="111">
        <v>0.13500000000000001</v>
      </c>
      <c r="H58" s="73"/>
      <c r="I58" s="73"/>
    </row>
    <row r="59" spans="1:9" x14ac:dyDescent="0.25">
      <c r="A59" s="92" t="s">
        <v>130</v>
      </c>
      <c r="B59" s="93" t="s">
        <v>131</v>
      </c>
      <c r="C59" s="94" t="s">
        <v>116</v>
      </c>
      <c r="D59" s="107"/>
      <c r="E59" s="108"/>
      <c r="F59" s="109"/>
      <c r="G59" s="109">
        <v>50.91</v>
      </c>
      <c r="H59" s="73"/>
      <c r="I59" s="73"/>
    </row>
    <row r="60" spans="1:9" x14ac:dyDescent="0.25">
      <c r="A60" s="92" t="s">
        <v>132</v>
      </c>
      <c r="B60" s="93" t="s">
        <v>133</v>
      </c>
      <c r="C60" s="94" t="s">
        <v>116</v>
      </c>
      <c r="D60" s="107"/>
      <c r="E60" s="108"/>
      <c r="F60" s="109"/>
      <c r="G60" s="109">
        <v>56.000999999999998</v>
      </c>
      <c r="H60" s="73"/>
      <c r="I60" s="73"/>
    </row>
    <row r="61" spans="1:9" x14ac:dyDescent="0.25">
      <c r="A61" s="129" t="s">
        <v>137</v>
      </c>
      <c r="B61" s="129"/>
      <c r="C61" s="129"/>
      <c r="D61" s="129"/>
      <c r="E61" s="129"/>
      <c r="F61" s="116" t="s">
        <v>149</v>
      </c>
      <c r="G61" s="117"/>
      <c r="H61" s="118"/>
      <c r="I61" s="118"/>
    </row>
    <row r="62" spans="1:9" x14ac:dyDescent="0.25">
      <c r="A62" s="129" t="s">
        <v>138</v>
      </c>
      <c r="B62" s="129"/>
      <c r="C62" s="129"/>
      <c r="D62" s="129"/>
      <c r="E62" s="129"/>
      <c r="F62" s="116" t="s">
        <v>139</v>
      </c>
      <c r="G62" s="117"/>
      <c r="H62" s="71"/>
      <c r="I62" s="71"/>
    </row>
    <row r="63" spans="1:9" x14ac:dyDescent="0.25">
      <c r="A63" s="129" t="s">
        <v>140</v>
      </c>
      <c r="B63" s="129"/>
      <c r="C63" s="129"/>
      <c r="D63" s="129"/>
      <c r="E63" s="129"/>
      <c r="F63" s="116" t="s">
        <v>141</v>
      </c>
      <c r="G63" s="117"/>
      <c r="H63" s="71"/>
      <c r="I63" s="71"/>
    </row>
    <row r="64" spans="1:9" x14ac:dyDescent="0.25">
      <c r="A64" s="119"/>
      <c r="B64" s="119"/>
      <c r="C64" s="119"/>
      <c r="D64" s="119"/>
      <c r="E64" s="119"/>
      <c r="F64" s="73"/>
      <c r="G64" s="73"/>
      <c r="H64" s="73"/>
      <c r="I64" s="73"/>
    </row>
    <row r="65" spans="2:5" x14ac:dyDescent="0.25">
      <c r="B65" s="120" t="s">
        <v>142</v>
      </c>
    </row>
    <row r="66" spans="2:5" x14ac:dyDescent="0.25">
      <c r="B66" s="121"/>
      <c r="C66" s="121"/>
      <c r="D66" s="121"/>
      <c r="E66" s="121"/>
    </row>
    <row r="67" spans="2:5" x14ac:dyDescent="0.25">
      <c r="B67" s="121"/>
      <c r="C67" s="121"/>
      <c r="D67" s="121"/>
      <c r="E67" s="121"/>
    </row>
    <row r="68" spans="2:5" x14ac:dyDescent="0.25">
      <c r="B68" s="121"/>
      <c r="C68" s="121"/>
      <c r="D68" s="121"/>
      <c r="E68" s="121"/>
    </row>
    <row r="69" spans="2:5" x14ac:dyDescent="0.25">
      <c r="B69" s="121"/>
      <c r="C69" s="121"/>
      <c r="D69" s="121"/>
      <c r="E69" s="121"/>
    </row>
    <row r="70" spans="2:5" x14ac:dyDescent="0.25">
      <c r="B70" s="121"/>
      <c r="C70" s="121"/>
      <c r="D70" s="121"/>
      <c r="E70" s="121"/>
    </row>
    <row r="71" spans="2:5" x14ac:dyDescent="0.25">
      <c r="B71" s="121"/>
      <c r="C71" s="121"/>
      <c r="D71" s="121"/>
      <c r="E71" s="121"/>
    </row>
    <row r="72" spans="2:5" x14ac:dyDescent="0.25">
      <c r="B72" s="121"/>
      <c r="C72" s="121"/>
      <c r="D72" s="121"/>
      <c r="E72" s="121"/>
    </row>
    <row r="73" spans="2:5" x14ac:dyDescent="0.25">
      <c r="B73" s="121"/>
      <c r="C73" s="121"/>
      <c r="D73" s="121"/>
      <c r="E73" s="121"/>
    </row>
    <row r="74" spans="2:5" x14ac:dyDescent="0.25">
      <c r="B74" s="121"/>
      <c r="C74" s="121"/>
      <c r="D74" s="121"/>
      <c r="E74" s="121"/>
    </row>
    <row r="75" spans="2:5" x14ac:dyDescent="0.25">
      <c r="B75" s="121"/>
      <c r="C75" s="121"/>
      <c r="D75" s="121"/>
      <c r="E75" s="121"/>
    </row>
    <row r="76" spans="2:5" x14ac:dyDescent="0.25">
      <c r="B76" s="121"/>
      <c r="C76" s="121"/>
      <c r="D76" s="121"/>
      <c r="E76" s="121"/>
    </row>
    <row r="77" spans="2:5" x14ac:dyDescent="0.25">
      <c r="B77" s="121"/>
      <c r="C77" s="121"/>
      <c r="D77" s="121"/>
      <c r="E77" s="121"/>
    </row>
    <row r="78" spans="2:5" x14ac:dyDescent="0.25">
      <c r="B78" s="121"/>
      <c r="C78" s="121"/>
      <c r="D78" s="121"/>
      <c r="E78" s="121"/>
    </row>
    <row r="79" spans="2:5" x14ac:dyDescent="0.25">
      <c r="B79" s="121"/>
      <c r="C79" s="121"/>
      <c r="D79" s="121"/>
      <c r="E79" s="121"/>
    </row>
    <row r="80" spans="2:5" x14ac:dyDescent="0.25">
      <c r="B80" s="121"/>
      <c r="C80" s="121"/>
      <c r="D80" s="121"/>
      <c r="E80" s="121"/>
    </row>
    <row r="81" spans="2:5" x14ac:dyDescent="0.25">
      <c r="B81" s="121"/>
      <c r="C81" s="121"/>
      <c r="D81" s="121"/>
      <c r="E81" s="121"/>
    </row>
    <row r="82" spans="2:5" x14ac:dyDescent="0.25">
      <c r="B82" s="121"/>
      <c r="C82" s="121"/>
      <c r="D82" s="121"/>
      <c r="E82" s="121"/>
    </row>
    <row r="83" spans="2:5" x14ac:dyDescent="0.25">
      <c r="B83" s="121"/>
      <c r="C83" s="121"/>
      <c r="D83" s="121"/>
      <c r="E83" s="121"/>
    </row>
    <row r="84" spans="2:5" x14ac:dyDescent="0.25">
      <c r="B84" s="121"/>
      <c r="C84" s="121"/>
      <c r="D84" s="121"/>
      <c r="E84" s="121"/>
    </row>
    <row r="85" spans="2:5" x14ac:dyDescent="0.25">
      <c r="B85" s="121"/>
      <c r="C85" s="121"/>
      <c r="D85" s="121"/>
      <c r="E85" s="121"/>
    </row>
    <row r="86" spans="2:5" x14ac:dyDescent="0.25">
      <c r="B86" s="121"/>
      <c r="C86" s="121"/>
      <c r="D86" s="121"/>
      <c r="E86" s="121"/>
    </row>
    <row r="87" spans="2:5" x14ac:dyDescent="0.25">
      <c r="B87" s="121"/>
      <c r="C87" s="121"/>
      <c r="D87" s="121"/>
      <c r="E87" s="121"/>
    </row>
    <row r="88" spans="2:5" x14ac:dyDescent="0.25">
      <c r="B88" s="121"/>
      <c r="C88" s="121"/>
      <c r="D88" s="121"/>
      <c r="E88" s="121"/>
    </row>
    <row r="89" spans="2:5" x14ac:dyDescent="0.25">
      <c r="B89" s="121"/>
      <c r="C89" s="121"/>
      <c r="D89" s="121"/>
      <c r="E89" s="121"/>
    </row>
    <row r="90" spans="2:5" x14ac:dyDescent="0.25">
      <c r="B90" s="121"/>
      <c r="C90" s="121"/>
      <c r="D90" s="121"/>
      <c r="E90" s="121"/>
    </row>
    <row r="91" spans="2:5" x14ac:dyDescent="0.25">
      <c r="B91" s="121"/>
      <c r="C91" s="121"/>
      <c r="D91" s="121"/>
      <c r="E91" s="121"/>
    </row>
    <row r="92" spans="2:5" x14ac:dyDescent="0.25">
      <c r="B92" s="121"/>
      <c r="C92" s="121"/>
      <c r="D92" s="121"/>
      <c r="E92" s="121"/>
    </row>
    <row r="93" spans="2:5" x14ac:dyDescent="0.25">
      <c r="B93" s="121"/>
      <c r="C93" s="121"/>
      <c r="D93" s="121"/>
      <c r="E93" s="121"/>
    </row>
    <row r="94" spans="2:5" x14ac:dyDescent="0.25">
      <c r="B94" s="121"/>
      <c r="C94" s="121"/>
      <c r="D94" s="121"/>
      <c r="E94" s="121"/>
    </row>
    <row r="95" spans="2:5" x14ac:dyDescent="0.25">
      <c r="B95" s="121"/>
      <c r="C95" s="121"/>
      <c r="D95" s="121"/>
      <c r="E95" s="121"/>
    </row>
    <row r="96" spans="2:5" x14ac:dyDescent="0.25">
      <c r="B96" s="121"/>
      <c r="C96" s="121"/>
      <c r="D96" s="121"/>
      <c r="E96" s="121"/>
    </row>
    <row r="97" spans="2:5" x14ac:dyDescent="0.25">
      <c r="B97" s="121"/>
      <c r="C97" s="121"/>
      <c r="D97" s="121"/>
      <c r="E97" s="121"/>
    </row>
    <row r="98" spans="2:5" x14ac:dyDescent="0.25">
      <c r="B98" s="121"/>
      <c r="C98" s="121"/>
      <c r="D98" s="121"/>
      <c r="E98" s="121"/>
    </row>
    <row r="99" spans="2:5" x14ac:dyDescent="0.25">
      <c r="B99" s="121"/>
      <c r="C99" s="121"/>
      <c r="D99" s="121"/>
      <c r="E99" s="121"/>
    </row>
    <row r="100" spans="2:5" x14ac:dyDescent="0.25">
      <c r="B100" s="121"/>
      <c r="C100" s="121"/>
      <c r="D100" s="121"/>
      <c r="E100" s="121"/>
    </row>
  </sheetData>
  <mergeCells count="11">
    <mergeCell ref="D49:E49"/>
    <mergeCell ref="F49:G49"/>
    <mergeCell ref="A61:E61"/>
    <mergeCell ref="A62:E62"/>
    <mergeCell ref="A63:E63"/>
    <mergeCell ref="B48:G48"/>
    <mergeCell ref="A1:I1"/>
    <mergeCell ref="A2:I2"/>
    <mergeCell ref="B6:G6"/>
    <mergeCell ref="D7:E7"/>
    <mergeCell ref="F7:G7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Zeros="0" zoomScale="110" zoomScaleNormal="110" workbookViewId="0">
      <selection activeCell="H9" sqref="H9"/>
    </sheetView>
  </sheetViews>
  <sheetFormatPr defaultRowHeight="12.75" x14ac:dyDescent="0.2"/>
  <cols>
    <col min="1" max="1" width="3.42578125" customWidth="1"/>
    <col min="2" max="2" width="29.28515625" customWidth="1"/>
    <col min="3" max="3" width="9.28515625" customWidth="1"/>
  </cols>
  <sheetData>
    <row r="1" spans="1:6" s="7" customFormat="1" ht="18" customHeight="1" thickBot="1" x14ac:dyDescent="0.35">
      <c r="A1" s="5" t="s">
        <v>144</v>
      </c>
      <c r="B1" s="6"/>
    </row>
    <row r="2" spans="1:6" s="7" customFormat="1" ht="15" customHeight="1" x14ac:dyDescent="0.3">
      <c r="A2" s="5"/>
      <c r="B2" s="6"/>
      <c r="D2" s="8">
        <v>2020</v>
      </c>
      <c r="E2" s="8">
        <v>2021</v>
      </c>
    </row>
    <row r="3" spans="1:6" ht="15" customHeight="1" thickBot="1" x14ac:dyDescent="0.25">
      <c r="A3" s="9"/>
      <c r="D3" s="10" t="s">
        <v>19</v>
      </c>
      <c r="E3" s="10" t="s">
        <v>19</v>
      </c>
    </row>
    <row r="4" spans="1:6" ht="13.5" customHeight="1" x14ac:dyDescent="0.2">
      <c r="A4" s="11" t="s">
        <v>0</v>
      </c>
      <c r="B4" s="12" t="s">
        <v>3</v>
      </c>
      <c r="C4" s="13" t="s">
        <v>1</v>
      </c>
      <c r="D4" s="14">
        <v>3558</v>
      </c>
      <c r="E4" s="14">
        <v>4028</v>
      </c>
      <c r="F4" s="15"/>
    </row>
    <row r="5" spans="1:6" ht="13.5" customHeight="1" thickBot="1" x14ac:dyDescent="0.25">
      <c r="A5" s="16"/>
      <c r="B5" s="17"/>
      <c r="C5" s="18"/>
      <c r="D5" s="19"/>
      <c r="E5" s="19"/>
    </row>
    <row r="6" spans="1:6" ht="13.5" customHeight="1" x14ac:dyDescent="0.2">
      <c r="A6" s="11" t="s">
        <v>2</v>
      </c>
      <c r="B6" s="20" t="s">
        <v>5</v>
      </c>
      <c r="C6" s="13" t="s">
        <v>1</v>
      </c>
      <c r="D6" s="21">
        <v>264</v>
      </c>
      <c r="E6" s="21">
        <v>264</v>
      </c>
    </row>
    <row r="7" spans="1:6" ht="13.5" customHeight="1" thickBot="1" x14ac:dyDescent="0.25">
      <c r="A7" s="22"/>
      <c r="B7" s="23"/>
      <c r="C7" s="24"/>
      <c r="D7" s="25"/>
      <c r="E7" s="25"/>
    </row>
    <row r="8" spans="1:6" ht="13.5" customHeight="1" x14ac:dyDescent="0.2">
      <c r="A8" s="16" t="s">
        <v>4</v>
      </c>
      <c r="B8" s="26" t="s">
        <v>7</v>
      </c>
      <c r="C8" s="27" t="s">
        <v>1</v>
      </c>
      <c r="D8" s="28">
        <v>1835</v>
      </c>
      <c r="E8" s="28">
        <f>SUM(E10:E18)</f>
        <v>2368</v>
      </c>
      <c r="F8" s="15"/>
    </row>
    <row r="9" spans="1:6" ht="13.5" customHeight="1" x14ac:dyDescent="0.2">
      <c r="A9" s="16"/>
      <c r="B9" s="29"/>
      <c r="C9" s="30"/>
      <c r="D9" s="32"/>
      <c r="E9" s="32"/>
    </row>
    <row r="10" spans="1:6" ht="13.5" customHeight="1" x14ac:dyDescent="0.2">
      <c r="A10" s="16"/>
      <c r="B10" s="31" t="s">
        <v>8</v>
      </c>
      <c r="C10" s="33"/>
      <c r="D10" s="34">
        <v>420</v>
      </c>
      <c r="E10" s="66">
        <v>629</v>
      </c>
    </row>
    <row r="11" spans="1:6" ht="13.5" customHeight="1" x14ac:dyDescent="0.2">
      <c r="A11" s="16"/>
      <c r="B11" s="31" t="s">
        <v>9</v>
      </c>
      <c r="C11" s="33"/>
      <c r="D11" s="34">
        <v>600</v>
      </c>
      <c r="E11" s="66">
        <v>650</v>
      </c>
      <c r="F11" s="15"/>
    </row>
    <row r="12" spans="1:6" ht="13.5" customHeight="1" x14ac:dyDescent="0.2">
      <c r="A12" s="16"/>
      <c r="B12" s="31" t="s">
        <v>10</v>
      </c>
      <c r="C12" s="33"/>
      <c r="D12" s="34">
        <v>80</v>
      </c>
      <c r="E12" s="66">
        <v>125</v>
      </c>
      <c r="F12" s="15"/>
    </row>
    <row r="13" spans="1:6" ht="13.5" customHeight="1" x14ac:dyDescent="0.2">
      <c r="A13" s="16"/>
      <c r="B13" s="31" t="s">
        <v>11</v>
      </c>
      <c r="C13" s="33"/>
      <c r="D13" s="35">
        <v>210</v>
      </c>
      <c r="E13" s="67">
        <v>350</v>
      </c>
      <c r="F13" s="15"/>
    </row>
    <row r="14" spans="1:6" ht="13.5" customHeight="1" x14ac:dyDescent="0.2">
      <c r="A14" s="16"/>
      <c r="B14" s="31" t="s">
        <v>21</v>
      </c>
      <c r="C14" s="33"/>
      <c r="D14" s="34">
        <v>311</v>
      </c>
      <c r="E14" s="66">
        <v>400</v>
      </c>
      <c r="F14" s="15"/>
    </row>
    <row r="15" spans="1:6" ht="13.5" customHeight="1" x14ac:dyDescent="0.2">
      <c r="A15" s="16"/>
      <c r="B15" s="31" t="s">
        <v>134</v>
      </c>
      <c r="C15" s="33"/>
      <c r="D15" s="34">
        <v>14</v>
      </c>
      <c r="E15" s="66">
        <v>14</v>
      </c>
      <c r="F15" s="15"/>
    </row>
    <row r="16" spans="1:6" ht="13.5" customHeight="1" x14ac:dyDescent="0.2">
      <c r="A16" s="16"/>
      <c r="B16" s="36" t="s">
        <v>22</v>
      </c>
      <c r="C16" s="33"/>
      <c r="D16" s="34">
        <v>170</v>
      </c>
      <c r="E16" s="66">
        <v>170</v>
      </c>
      <c r="F16" s="15"/>
    </row>
    <row r="17" spans="1:6" ht="13.5" customHeight="1" x14ac:dyDescent="0.2">
      <c r="A17" s="16"/>
      <c r="B17" s="36" t="s">
        <v>23</v>
      </c>
      <c r="C17" s="33"/>
      <c r="D17" s="34">
        <v>30</v>
      </c>
      <c r="E17" s="66">
        <v>30</v>
      </c>
      <c r="F17" s="15"/>
    </row>
    <row r="18" spans="1:6" ht="13.5" customHeight="1" thickBot="1" x14ac:dyDescent="0.25">
      <c r="A18" s="16"/>
      <c r="B18" s="37"/>
      <c r="C18" s="2"/>
      <c r="D18" s="38"/>
      <c r="E18" s="38"/>
      <c r="F18" s="15"/>
    </row>
    <row r="19" spans="1:6" ht="13.5" customHeight="1" x14ac:dyDescent="0.2">
      <c r="A19" s="11" t="s">
        <v>6</v>
      </c>
      <c r="B19" s="12" t="s">
        <v>13</v>
      </c>
      <c r="C19" s="13" t="s">
        <v>1</v>
      </c>
      <c r="D19" s="21">
        <v>5657</v>
      </c>
      <c r="E19" s="21">
        <f>E4+E6+E8</f>
        <v>6660</v>
      </c>
    </row>
    <row r="20" spans="1:6" ht="13.5" customHeight="1" thickBot="1" x14ac:dyDescent="0.25">
      <c r="A20" s="22"/>
      <c r="B20" s="39"/>
      <c r="C20" s="24"/>
      <c r="D20" s="25"/>
      <c r="E20" s="25"/>
    </row>
    <row r="21" spans="1:6" ht="13.5" customHeight="1" x14ac:dyDescent="0.2">
      <c r="A21" s="11" t="s">
        <v>24</v>
      </c>
      <c r="B21" s="40" t="s">
        <v>15</v>
      </c>
      <c r="C21" s="41" t="s">
        <v>25</v>
      </c>
      <c r="D21" s="21">
        <v>135</v>
      </c>
      <c r="E21" s="21">
        <v>135</v>
      </c>
    </row>
    <row r="22" spans="1:6" ht="13.5" customHeight="1" thickBot="1" x14ac:dyDescent="0.25">
      <c r="A22" s="22"/>
      <c r="B22" s="39"/>
      <c r="C22" s="42"/>
      <c r="D22" s="43"/>
      <c r="E22" s="43"/>
    </row>
    <row r="23" spans="1:6" s="47" customFormat="1" ht="13.5" customHeight="1" x14ac:dyDescent="0.2">
      <c r="A23" s="16" t="s">
        <v>12</v>
      </c>
      <c r="B23" s="44" t="s">
        <v>17</v>
      </c>
      <c r="C23" s="45" t="s">
        <v>26</v>
      </c>
      <c r="D23" s="46">
        <v>41.903703703703705</v>
      </c>
      <c r="E23" s="46">
        <f>E19/E21</f>
        <v>49.333333333333336</v>
      </c>
    </row>
    <row r="24" spans="1:6" s="47" customFormat="1" ht="16.899999999999999" customHeight="1" thickBot="1" x14ac:dyDescent="0.25">
      <c r="A24" s="16"/>
      <c r="B24" s="123" t="s">
        <v>145</v>
      </c>
      <c r="C24" s="45" t="s">
        <v>26</v>
      </c>
      <c r="D24" s="124">
        <f>D25-D23</f>
        <v>2.095185185185187</v>
      </c>
      <c r="E24" s="124">
        <f t="shared" ref="E24" si="0">E25-E23</f>
        <v>1.5786666666666704</v>
      </c>
    </row>
    <row r="25" spans="1:6" s="47" customFormat="1" ht="15" thickBot="1" x14ac:dyDescent="0.25">
      <c r="A25" s="48" t="s">
        <v>14</v>
      </c>
      <c r="B25" s="49" t="s">
        <v>27</v>
      </c>
      <c r="C25" s="50" t="s">
        <v>26</v>
      </c>
      <c r="D25" s="51">
        <f>D23*1.05</f>
        <v>43.998888888888892</v>
      </c>
      <c r="E25" s="51">
        <f>E23*1.032</f>
        <v>50.912000000000006</v>
      </c>
    </row>
    <row r="26" spans="1:6" s="47" customFormat="1" ht="13.5" customHeight="1" x14ac:dyDescent="0.2">
      <c r="A26" s="16"/>
      <c r="B26" s="52" t="s">
        <v>18</v>
      </c>
      <c r="C26" s="53"/>
      <c r="D26" s="54">
        <v>0.1</v>
      </c>
      <c r="E26" s="54">
        <v>0.1</v>
      </c>
    </row>
    <row r="27" spans="1:6" s="47" customFormat="1" ht="15" thickBot="1" x14ac:dyDescent="0.25">
      <c r="A27" s="22"/>
      <c r="B27" s="55" t="s">
        <v>28</v>
      </c>
      <c r="C27" s="56" t="s">
        <v>29</v>
      </c>
      <c r="D27" s="4">
        <f>D25*(1+D26)</f>
        <v>48.398777777777788</v>
      </c>
      <c r="E27" s="4">
        <f>E25*(1+E26)</f>
        <v>56.003200000000014</v>
      </c>
    </row>
    <row r="28" spans="1:6" s="47" customFormat="1" ht="13.5" customHeight="1" x14ac:dyDescent="0.2">
      <c r="A28" s="57"/>
      <c r="B28" s="58"/>
      <c r="C28" s="1"/>
      <c r="D28" s="59"/>
      <c r="E28" s="59"/>
    </row>
    <row r="29" spans="1:6" s="61" customFormat="1" ht="15" customHeight="1" x14ac:dyDescent="0.2">
      <c r="A29" s="57"/>
      <c r="B29" s="58"/>
      <c r="C29" s="1"/>
      <c r="D29" s="3"/>
      <c r="E29" s="3"/>
    </row>
    <row r="30" spans="1:6" s="47" customFormat="1" ht="15" customHeight="1" x14ac:dyDescent="0.2">
      <c r="A30" s="57"/>
      <c r="B30" s="58"/>
      <c r="C30" s="61"/>
    </row>
    <row r="31" spans="1:6" s="47" customFormat="1" ht="15" customHeight="1" x14ac:dyDescent="0.2">
      <c r="A31" s="57"/>
      <c r="B31" s="58"/>
      <c r="C31" s="65"/>
      <c r="D31" s="60"/>
      <c r="E31" s="60"/>
    </row>
    <row r="32" spans="1:6" s="47" customFormat="1" ht="15" customHeight="1" x14ac:dyDescent="0.2">
      <c r="A32" s="57"/>
      <c r="B32" s="58"/>
      <c r="C32" s="61"/>
    </row>
    <row r="33" spans="1:3" s="47" customFormat="1" ht="15" customHeight="1" x14ac:dyDescent="0.2">
      <c r="A33" s="57"/>
      <c r="B33" s="62"/>
      <c r="C33" s="1"/>
    </row>
    <row r="34" spans="1:3" s="47" customFormat="1" ht="15" customHeight="1" x14ac:dyDescent="0.2">
      <c r="A34" s="57"/>
      <c r="B34" s="62"/>
      <c r="C34" s="63"/>
    </row>
    <row r="35" spans="1:3" s="47" customFormat="1" ht="15" customHeight="1" x14ac:dyDescent="0.2">
      <c r="A35" s="57"/>
      <c r="B35" s="62"/>
      <c r="C35" s="63"/>
    </row>
    <row r="36" spans="1:3" s="47" customFormat="1" ht="15" customHeight="1" x14ac:dyDescent="0.2">
      <c r="A36" s="57"/>
      <c r="B36" s="62"/>
      <c r="C36" s="61"/>
    </row>
    <row r="38" spans="1:3" s="47" customFormat="1" ht="15" customHeight="1" x14ac:dyDescent="0.2">
      <c r="A38" s="57"/>
      <c r="B38" s="62"/>
      <c r="C38" s="1"/>
    </row>
    <row r="39" spans="1:3" s="47" customFormat="1" ht="15" customHeight="1" x14ac:dyDescent="0.2">
      <c r="A39" s="57"/>
      <c r="B39" s="62"/>
      <c r="C39" s="63"/>
    </row>
    <row r="41" spans="1:3" x14ac:dyDescent="0.2">
      <c r="C41" s="64"/>
    </row>
    <row r="43" spans="1:3" ht="15" customHeight="1" x14ac:dyDescent="0.2"/>
  </sheetData>
  <printOptions horizontalCentered="1"/>
  <pageMargins left="0.39370078740157483" right="0.39370078740157483" top="1.1811023622047245" bottom="1.1811023622047245" header="0.51181102362204722" footer="0.51181102362204722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MZe</vt:lpstr>
      <vt:lpstr>Drásov S 14.12.2020</vt:lpstr>
    </vt:vector>
  </TitlesOfParts>
  <Company>Vodárenská akciová společnost,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studena</dc:creator>
  <cp:lastModifiedBy>Martin Juránek</cp:lastModifiedBy>
  <cp:lastPrinted>2020-08-17T11:22:27Z</cp:lastPrinted>
  <dcterms:created xsi:type="dcterms:W3CDTF">2007-08-16T07:22:04Z</dcterms:created>
  <dcterms:modified xsi:type="dcterms:W3CDTF">2020-12-14T09:50:01Z</dcterms:modified>
</cp:coreProperties>
</file>