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VStudena\AppData\Local\Microsoft\Windows\INetCache\Content.Outlook\THIYBIUQ\"/>
    </mc:Choice>
  </mc:AlternateContent>
  <xr:revisionPtr revIDLastSave="0" documentId="13_ncr:1_{2A6EDEC5-056B-4108-A13D-E2D9E6C45A6F}" xr6:coauthVersionLast="47" xr6:coauthVersionMax="47" xr10:uidLastSave="{00000000-0000-0000-0000-000000000000}"/>
  <bookViews>
    <workbookView xWindow="450" yWindow="45" windowWidth="20310" windowHeight="15255" activeTab="1" xr2:uid="{49388808-74E2-4A24-87A1-A361B2E8D6BD}"/>
  </bookViews>
  <sheets>
    <sheet name="Tiš V final" sheetId="3" r:id="rId1"/>
    <sheet name="Tiš S  final" sheetId="4" r:id="rId2"/>
  </sheets>
  <externalReferences>
    <externalReference r:id="rId3"/>
  </externalReferences>
  <definedNames>
    <definedName name="a" localSheetId="1">'Tiš S  final'!a</definedName>
    <definedName name="a" localSheetId="0">'Tiš V final'!a</definedName>
    <definedName name="a">#N/A</definedName>
    <definedName name="b" localSheetId="1">'Tiš S  final'!b</definedName>
    <definedName name="b" localSheetId="0">'Tiš V final'!b</definedName>
    <definedName name="b">#N/A</definedName>
    <definedName name="l" localSheetId="1">'Tiš S  final'!l</definedName>
    <definedName name="l" localSheetId="0">'Tiš V final'!l</definedName>
    <definedName name="l">#N/A</definedName>
    <definedName name="opm">'[1]Spolecne vstupy'!$C$15</definedName>
    <definedName name="zzbutt2" localSheetId="1">'Tiš S  final'!zzbutt2</definedName>
    <definedName name="zzbutt2" localSheetId="0">'Tiš V final'!zzbutt2</definedName>
    <definedName name="zzbutt2">#N/A</definedName>
    <definedName name="zzbutt3" localSheetId="1">'Tiš S  final'!zzbutt3</definedName>
    <definedName name="zzbutt3" localSheetId="0">'Tiš V final'!zzbutt3</definedName>
    <definedName name="zzbutt3">#N/A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4" l="1"/>
  <c r="D27" i="4" l="1"/>
  <c r="D31" i="4" s="1"/>
  <c r="D23" i="4"/>
  <c r="D11" i="4"/>
  <c r="D32" i="3"/>
  <c r="D15" i="3"/>
  <c r="D10" i="3"/>
  <c r="D24" i="3" s="1"/>
  <c r="D28" i="3" s="1"/>
</calcChain>
</file>

<file path=xl/sharedStrings.xml><?xml version="1.0" encoding="utf-8"?>
<sst xmlns="http://schemas.openxmlformats.org/spreadsheetml/2006/main" count="96" uniqueCount="55">
  <si>
    <t>1.</t>
  </si>
  <si>
    <t xml:space="preserve">Platba za odebrané množství </t>
  </si>
  <si>
    <t>( tis. Kč )</t>
  </si>
  <si>
    <t>podzemní vody</t>
  </si>
  <si>
    <t>2.</t>
  </si>
  <si>
    <t>Nájemné</t>
  </si>
  <si>
    <t xml:space="preserve"> - nájemné pro Svazek</t>
  </si>
  <si>
    <t xml:space="preserve"> - nájemné pro VOV</t>
  </si>
  <si>
    <t>3.</t>
  </si>
  <si>
    <t>Opravy</t>
  </si>
  <si>
    <t>4.</t>
  </si>
  <si>
    <t>Náklady VAS, a.s.</t>
  </si>
  <si>
    <t xml:space="preserve"> - energie</t>
  </si>
  <si>
    <t xml:space="preserve"> - provozování a údržba</t>
  </si>
  <si>
    <t xml:space="preserve"> - laboratoře</t>
  </si>
  <si>
    <t xml:space="preserve"> - režie</t>
  </si>
  <si>
    <r>
      <t xml:space="preserve"> - ostat</t>
    </r>
    <r>
      <rPr>
        <sz val="10"/>
        <rFont val="Arial CE"/>
        <charset val="238"/>
      </rPr>
      <t>ní ná</t>
    </r>
    <r>
      <rPr>
        <sz val="10"/>
        <rFont val="Arial CE"/>
        <charset val="238"/>
      </rPr>
      <t>klady</t>
    </r>
  </si>
  <si>
    <t>5.</t>
  </si>
  <si>
    <t>Převzatá voda</t>
  </si>
  <si>
    <t>6.</t>
  </si>
  <si>
    <t>Náklady celkem</t>
  </si>
  <si>
    <t>7.</t>
  </si>
  <si>
    <t>Výkony</t>
  </si>
  <si>
    <r>
      <t>( tis.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charset val="238"/>
      </rPr>
      <t xml:space="preserve"> )</t>
    </r>
  </si>
  <si>
    <t>8.</t>
  </si>
  <si>
    <t>Nákladová cena</t>
  </si>
  <si>
    <r>
      <t>( Kč /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charset val="238"/>
      </rPr>
      <t xml:space="preserve"> )</t>
    </r>
  </si>
  <si>
    <t>9.</t>
  </si>
  <si>
    <t>Cena vodného bez DPH</t>
  </si>
  <si>
    <t>DPH</t>
  </si>
  <si>
    <t>Cena vodného včetně DPH</t>
  </si>
  <si>
    <r>
      <t>( Kč /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charset val="238"/>
      </rPr>
      <t>)</t>
    </r>
  </si>
  <si>
    <t xml:space="preserve"> - úplaty za vypouštění</t>
  </si>
  <si>
    <t xml:space="preserve"> - likvidace kalů</t>
  </si>
  <si>
    <t xml:space="preserve"> - čištění kanalizace a kamera</t>
  </si>
  <si>
    <t xml:space="preserve"> - zpracování kalů z ČOV Lomnice</t>
  </si>
  <si>
    <t>Voda převzatá/předaná</t>
  </si>
  <si>
    <t xml:space="preserve"> - Moravské Knínice</t>
  </si>
  <si>
    <t xml:space="preserve"> - Štěpánovice</t>
  </si>
  <si>
    <r>
      <t>( tis.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family val="2"/>
        <charset val="238"/>
      </rPr>
      <t xml:space="preserve"> )</t>
    </r>
  </si>
  <si>
    <r>
      <t>( Kč /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family val="2"/>
        <charset val="238"/>
      </rPr>
      <t xml:space="preserve"> )</t>
    </r>
  </si>
  <si>
    <t>Cena stočného bez DPH</t>
  </si>
  <si>
    <t>Cena stočného včetně DPH</t>
  </si>
  <si>
    <r>
      <t>( Kč /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family val="2"/>
        <charset val="238"/>
      </rPr>
      <t>)</t>
    </r>
  </si>
  <si>
    <t>Svazek Tišnovsko</t>
  </si>
  <si>
    <t>Vypracoval: Ing. Martin Juránek</t>
  </si>
  <si>
    <t xml:space="preserve">Za Provozovatele:  </t>
  </si>
  <si>
    <t>Ing. Ivan Vavro</t>
  </si>
  <si>
    <t>ředitel divize Brno-venkov</t>
  </si>
  <si>
    <t xml:space="preserve">Za Vlastníka:  </t>
  </si>
  <si>
    <r>
      <t>Petr Gr</t>
    </r>
    <r>
      <rPr>
        <sz val="10"/>
        <rFont val="Calibri"/>
        <family val="2"/>
        <charset val="238"/>
      </rPr>
      <t>ü</t>
    </r>
    <r>
      <rPr>
        <sz val="10"/>
        <rFont val="Arial CE"/>
        <charset val="238"/>
      </rPr>
      <t>nwald</t>
    </r>
  </si>
  <si>
    <t>předseda Svazku</t>
  </si>
  <si>
    <t>Kalkulace vodné 2022</t>
  </si>
  <si>
    <t>Kalkulace stočné 2022</t>
  </si>
  <si>
    <t>Kalkulace schválena na valné hromadě Svazku dne 23. 11.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</si>
</sst>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16"/>
      <name val="Arial CE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8"/>
      <color indexed="9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i/>
      <sz val="8"/>
      <name val="Arial CE"/>
      <family val="2"/>
      <charset val="238"/>
    </font>
    <font>
      <vertAlign val="superscript"/>
      <sz val="10"/>
      <name val="Arial CE"/>
      <family val="2"/>
      <charset val="238"/>
    </font>
    <font>
      <b/>
      <sz val="10"/>
      <name val="Arial CE"/>
      <charset val="238"/>
    </font>
    <font>
      <b/>
      <i/>
      <sz val="8"/>
      <name val="Arial CE"/>
      <family val="2"/>
      <charset val="238"/>
    </font>
    <font>
      <b/>
      <i/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u/>
      <sz val="10"/>
      <name val="Arial CE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8" fillId="0" borderId="0"/>
  </cellStyleXfs>
  <cellXfs count="10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5" fillId="0" borderId="2" xfId="0" applyFont="1" applyBorder="1"/>
    <xf numFmtId="0" fontId="0" fillId="0" borderId="3" xfId="0" applyBorder="1" applyAlignment="1">
      <alignment horizontal="left"/>
    </xf>
    <xf numFmtId="3" fontId="5" fillId="0" borderId="4" xfId="0" applyNumberFormat="1" applyFont="1" applyBorder="1"/>
    <xf numFmtId="164" fontId="0" fillId="0" borderId="0" xfId="1" applyNumberFormat="1" applyFont="1"/>
    <xf numFmtId="0" fontId="0" fillId="2" borderId="6" xfId="0" applyFill="1" applyBorder="1" applyAlignment="1">
      <alignment horizontal="center"/>
    </xf>
    <xf numFmtId="0" fontId="5" fillId="0" borderId="7" xfId="0" applyFont="1" applyBorder="1"/>
    <xf numFmtId="164" fontId="6" fillId="0" borderId="8" xfId="0" applyNumberFormat="1" applyFont="1" applyBorder="1"/>
    <xf numFmtId="3" fontId="5" fillId="0" borderId="9" xfId="0" applyNumberFormat="1" applyFont="1" applyBorder="1"/>
    <xf numFmtId="0" fontId="7" fillId="0" borderId="10" xfId="0" applyFont="1" applyBorder="1"/>
    <xf numFmtId="164" fontId="0" fillId="0" borderId="11" xfId="0" applyNumberFormat="1" applyBorder="1" applyAlignment="1">
      <alignment horizontal="left"/>
    </xf>
    <xf numFmtId="3" fontId="5" fillId="0" borderId="12" xfId="0" applyNumberFormat="1" applyFont="1" applyBorder="1"/>
    <xf numFmtId="0" fontId="5" fillId="0" borderId="13" xfId="0" applyFont="1" applyBorder="1"/>
    <xf numFmtId="0" fontId="0" fillId="0" borderId="14" xfId="0" applyBorder="1" applyAlignment="1">
      <alignment horizontal="left"/>
    </xf>
    <xf numFmtId="0" fontId="0" fillId="0" borderId="7" xfId="0" applyBorder="1"/>
    <xf numFmtId="0" fontId="0" fillId="0" borderId="8" xfId="0" applyBorder="1" applyAlignment="1">
      <alignment horizontal="left"/>
    </xf>
    <xf numFmtId="3" fontId="9" fillId="0" borderId="9" xfId="0" applyNumberFormat="1" applyFont="1" applyBorder="1"/>
    <xf numFmtId="3" fontId="0" fillId="0" borderId="0" xfId="0" applyNumberFormat="1"/>
    <xf numFmtId="0" fontId="0" fillId="2" borderId="15" xfId="0" applyFill="1" applyBorder="1" applyAlignment="1">
      <alignment horizontal="center"/>
    </xf>
    <xf numFmtId="49" fontId="0" fillId="0" borderId="16" xfId="0" applyNumberFormat="1" applyBorder="1"/>
    <xf numFmtId="164" fontId="6" fillId="0" borderId="17" xfId="0" applyNumberFormat="1" applyFont="1" applyBorder="1"/>
    <xf numFmtId="3" fontId="10" fillId="0" borderId="18" xfId="0" applyNumberFormat="1" applyFont="1" applyBorder="1"/>
    <xf numFmtId="3" fontId="5" fillId="0" borderId="5" xfId="0" applyNumberFormat="1" applyFont="1" applyBorder="1"/>
    <xf numFmtId="0" fontId="11" fillId="0" borderId="10" xfId="0" applyFont="1" applyBorder="1"/>
    <xf numFmtId="0" fontId="0" fillId="0" borderId="11" xfId="0" applyBorder="1" applyAlignment="1">
      <alignment horizontal="left"/>
    </xf>
    <xf numFmtId="3" fontId="5" fillId="0" borderId="4" xfId="2" applyNumberFormat="1" applyFont="1" applyBorder="1"/>
    <xf numFmtId="164" fontId="11" fillId="0" borderId="8" xfId="0" applyNumberFormat="1" applyFont="1" applyBorder="1"/>
    <xf numFmtId="3" fontId="0" fillId="0" borderId="9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9" fontId="5" fillId="0" borderId="2" xfId="0" applyNumberFormat="1" applyFont="1" applyBorder="1"/>
    <xf numFmtId="3" fontId="8" fillId="0" borderId="10" xfId="0" applyNumberFormat="1" applyFont="1" applyBorder="1"/>
    <xf numFmtId="164" fontId="6" fillId="0" borderId="11" xfId="0" applyNumberFormat="1" applyFont="1" applyBorder="1"/>
    <xf numFmtId="3" fontId="8" fillId="0" borderId="12" xfId="0" applyNumberFormat="1" applyFont="1" applyBorder="1" applyAlignment="1">
      <alignment horizontal="right"/>
    </xf>
    <xf numFmtId="0" fontId="10" fillId="0" borderId="18" xfId="0" applyFont="1" applyBorder="1"/>
    <xf numFmtId="49" fontId="0" fillId="2" borderId="1" xfId="0" applyNumberFormat="1" applyFill="1" applyBorder="1" applyAlignment="1">
      <alignment horizontal="center"/>
    </xf>
    <xf numFmtId="0" fontId="0" fillId="0" borderId="3" xfId="0" applyBorder="1"/>
    <xf numFmtId="49" fontId="0" fillId="2" borderId="15" xfId="0" applyNumberFormat="1" applyFill="1" applyBorder="1" applyAlignment="1">
      <alignment horizontal="center"/>
    </xf>
    <xf numFmtId="49" fontId="0" fillId="0" borderId="10" xfId="0" applyNumberFormat="1" applyBorder="1"/>
    <xf numFmtId="0" fontId="0" fillId="0" borderId="11" xfId="0" applyBorder="1"/>
    <xf numFmtId="0" fontId="0" fillId="0" borderId="12" xfId="0" applyBorder="1"/>
    <xf numFmtId="49" fontId="0" fillId="2" borderId="6" xfId="0" applyNumberFormat="1" applyFill="1" applyBorder="1" applyAlignment="1">
      <alignment horizontal="center"/>
    </xf>
    <xf numFmtId="49" fontId="5" fillId="0" borderId="13" xfId="0" applyNumberFormat="1" applyFont="1" applyBorder="1"/>
    <xf numFmtId="0" fontId="0" fillId="0" borderId="14" xfId="0" applyBorder="1"/>
    <xf numFmtId="4" fontId="5" fillId="0" borderId="4" xfId="0" applyNumberFormat="1" applyFont="1" applyBorder="1"/>
    <xf numFmtId="49" fontId="5" fillId="0" borderId="16" xfId="0" applyNumberFormat="1" applyFont="1" applyBorder="1"/>
    <xf numFmtId="2" fontId="5" fillId="0" borderId="18" xfId="0" applyNumberFormat="1" applyFont="1" applyBorder="1"/>
    <xf numFmtId="0" fontId="5" fillId="3" borderId="2" xfId="0" applyFont="1" applyFill="1" applyBorder="1"/>
    <xf numFmtId="0" fontId="0" fillId="3" borderId="3" xfId="0" applyFill="1" applyBorder="1"/>
    <xf numFmtId="2" fontId="5" fillId="3" borderId="5" xfId="0" applyNumberFormat="1" applyFont="1" applyFill="1" applyBorder="1"/>
    <xf numFmtId="0" fontId="3" fillId="0" borderId="7" xfId="0" applyFont="1" applyBorder="1"/>
    <xf numFmtId="164" fontId="14" fillId="0" borderId="8" xfId="0" applyNumberFormat="1" applyFont="1" applyBorder="1"/>
    <xf numFmtId="9" fontId="15" fillId="0" borderId="9" xfId="0" applyNumberFormat="1" applyFont="1" applyBorder="1"/>
    <xf numFmtId="0" fontId="10" fillId="3" borderId="10" xfId="0" applyFont="1" applyFill="1" applyBorder="1"/>
    <xf numFmtId="0" fontId="0" fillId="3" borderId="11" xfId="0" applyFill="1" applyBorder="1"/>
    <xf numFmtId="2" fontId="10" fillId="3" borderId="12" xfId="0" applyNumberFormat="1" applyFont="1" applyFill="1" applyBorder="1"/>
    <xf numFmtId="49" fontId="0" fillId="0" borderId="0" xfId="0" applyNumberFormat="1" applyAlignment="1">
      <alignment horizontal="center"/>
    </xf>
    <xf numFmtId="0" fontId="13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left"/>
    </xf>
    <xf numFmtId="0" fontId="5" fillId="0" borderId="0" xfId="0" applyFont="1"/>
    <xf numFmtId="2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49" fontId="0" fillId="4" borderId="19" xfId="0" applyNumberForma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49" fontId="0" fillId="4" borderId="22" xfId="0" applyNumberFormat="1" applyFill="1" applyBorder="1" applyAlignment="1">
      <alignment horizontal="center"/>
    </xf>
    <xf numFmtId="0" fontId="1" fillId="0" borderId="16" xfId="0" applyFont="1" applyBorder="1"/>
    <xf numFmtId="164" fontId="14" fillId="0" borderId="17" xfId="0" applyNumberFormat="1" applyFont="1" applyBorder="1"/>
    <xf numFmtId="0" fontId="17" fillId="0" borderId="2" xfId="0" applyFont="1" applyBorder="1"/>
    <xf numFmtId="49" fontId="0" fillId="4" borderId="20" xfId="0" applyNumberFormat="1" applyFill="1" applyBorder="1" applyAlignment="1">
      <alignment horizontal="center"/>
    </xf>
    <xf numFmtId="164" fontId="14" fillId="0" borderId="11" xfId="0" applyNumberFormat="1" applyFont="1" applyBorder="1"/>
    <xf numFmtId="0" fontId="10" fillId="0" borderId="12" xfId="0" applyFont="1" applyBorder="1"/>
    <xf numFmtId="0" fontId="3" fillId="0" borderId="14" xfId="0" applyFont="1" applyBorder="1" applyAlignment="1">
      <alignment horizontal="left"/>
    </xf>
    <xf numFmtId="0" fontId="0" fillId="0" borderId="9" xfId="0" applyBorder="1"/>
    <xf numFmtId="49" fontId="0" fillId="0" borderId="7" xfId="0" applyNumberFormat="1" applyBorder="1"/>
    <xf numFmtId="0" fontId="3" fillId="0" borderId="17" xfId="0" applyFont="1" applyBorder="1"/>
    <xf numFmtId="0" fontId="3" fillId="0" borderId="23" xfId="0" applyFont="1" applyBorder="1" applyAlignment="1">
      <alignment horizontal="left"/>
    </xf>
    <xf numFmtId="0" fontId="3" fillId="0" borderId="11" xfId="0" applyFont="1" applyBorder="1"/>
    <xf numFmtId="0" fontId="11" fillId="0" borderId="12" xfId="0" applyFont="1" applyBorder="1" applyAlignment="1">
      <alignment horizontal="right"/>
    </xf>
    <xf numFmtId="0" fontId="3" fillId="0" borderId="3" xfId="0" applyFont="1" applyBorder="1"/>
    <xf numFmtId="0" fontId="3" fillId="0" borderId="14" xfId="0" applyFont="1" applyBorder="1"/>
    <xf numFmtId="0" fontId="3" fillId="3" borderId="3" xfId="0" applyFont="1" applyFill="1" applyBorder="1"/>
    <xf numFmtId="0" fontId="3" fillId="0" borderId="13" xfId="0" applyFont="1" applyBorder="1"/>
    <xf numFmtId="164" fontId="14" fillId="0" borderId="14" xfId="0" applyNumberFormat="1" applyFont="1" applyBorder="1"/>
    <xf numFmtId="9" fontId="15" fillId="0" borderId="4" xfId="0" applyNumberFormat="1" applyFont="1" applyBorder="1"/>
    <xf numFmtId="0" fontId="3" fillId="3" borderId="11" xfId="0" applyFont="1" applyFill="1" applyBorder="1"/>
    <xf numFmtId="0" fontId="19" fillId="0" borderId="0" xfId="3" applyFont="1"/>
    <xf numFmtId="0" fontId="18" fillId="0" borderId="0" xfId="3"/>
    <xf numFmtId="0" fontId="19" fillId="0" borderId="0" xfId="3" applyFont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20" fillId="0" borderId="0" xfId="0" applyFont="1"/>
    <xf numFmtId="10" fontId="0" fillId="0" borderId="0" xfId="0" applyNumberFormat="1"/>
    <xf numFmtId="0" fontId="3" fillId="0" borderId="0" xfId="0" applyFont="1" applyBorder="1" applyAlignment="1">
      <alignment horizontal="left"/>
    </xf>
    <xf numFmtId="0" fontId="11" fillId="0" borderId="24" xfId="0" applyFont="1" applyBorder="1" applyAlignment="1">
      <alignment horizontal="right"/>
    </xf>
  </cellXfs>
  <cellStyles count="4">
    <cellStyle name="Normální" xfId="0" builtinId="0"/>
    <cellStyle name="normální 4" xfId="3" xr:uid="{2E7FB6B5-DA85-430C-A4DE-1BD0CA03D43A}"/>
    <cellStyle name="normální_06 Kalkulace Tišnovsko" xfId="2" xr:uid="{F66EF657-73EB-4B04-9A27-B898547942A6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1771682</xdr:colOff>
      <xdr:row>2</xdr:row>
      <xdr:rowOff>69272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C03FC82-A2A4-4E23-9068-AA3CC1AAF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0282" cy="39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9557</xdr:colOff>
      <xdr:row>2</xdr:row>
      <xdr:rowOff>69272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620431E-958A-426F-8CAC-6C987B306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0282" cy="3931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ivize\2011\BV\Koncese%20&#381;idlochovice\Nab&#237;dka%20-%2020110506\9.2%20P&#345;&#237;loha%20&#269;.%205%20&#269;&#225;st%20B.%20Finan&#269;n&#237;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i list"/>
      <sheetName val="Info"/>
      <sheetName val="Spolecne vstupy"/>
      <sheetName val="Najemne V"/>
      <sheetName val="Najemne S"/>
      <sheetName val="Vstupy V"/>
      <sheetName val="Vypocty V"/>
      <sheetName val="Vystupy V"/>
      <sheetName val="Vstupy S"/>
      <sheetName val="Vypocty S"/>
      <sheetName val="Vystupy S"/>
      <sheetName val="Souhrn"/>
      <sheetName val="Kalkulace"/>
      <sheetName val="Slovnik"/>
    </sheetNames>
    <sheetDataSet>
      <sheetData sheetId="0" refreshError="1"/>
      <sheetData sheetId="1" refreshError="1"/>
      <sheetData sheetId="2">
        <row r="15">
          <cell r="C15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0DF6-4091-409E-91DA-B42BBAC3BA54}">
  <dimension ref="A1:I45"/>
  <sheetViews>
    <sheetView showZeros="0" zoomScaleNormal="100" workbookViewId="0">
      <selection activeCell="J30" sqref="J30"/>
    </sheetView>
  </sheetViews>
  <sheetFormatPr defaultRowHeight="15" customHeight="1" x14ac:dyDescent="0.2"/>
  <cols>
    <col min="1" max="1" width="3.42578125" customWidth="1"/>
    <col min="2" max="2" width="29.140625" customWidth="1"/>
    <col min="3" max="3" width="9.5703125" bestFit="1" customWidth="1"/>
    <col min="4" max="4" width="30.7109375" customWidth="1"/>
    <col min="5" max="5" width="7.85546875" bestFit="1" customWidth="1"/>
  </cols>
  <sheetData>
    <row r="1" spans="1:7" ht="12.75" x14ac:dyDescent="0.2"/>
    <row r="2" spans="1:7" ht="12.75" x14ac:dyDescent="0.2"/>
    <row r="3" spans="1:7" ht="12.75" x14ac:dyDescent="0.2"/>
    <row r="4" spans="1:7" ht="12.75" x14ac:dyDescent="0.2"/>
    <row r="5" spans="1:7" s="1" customFormat="1" ht="18" customHeight="1" x14ac:dyDescent="0.35">
      <c r="A5" s="92" t="s">
        <v>52</v>
      </c>
      <c r="B5" s="93"/>
      <c r="C5" s="93"/>
      <c r="D5" s="94" t="s">
        <v>44</v>
      </c>
    </row>
    <row r="6" spans="1:7" s="3" customFormat="1" ht="15" customHeight="1" thickBot="1" x14ac:dyDescent="0.25">
      <c r="A6" s="2"/>
      <c r="D6" s="95"/>
    </row>
    <row r="7" spans="1:7" ht="15" customHeight="1" x14ac:dyDescent="0.2">
      <c r="A7" s="4" t="s">
        <v>0</v>
      </c>
      <c r="B7" s="5" t="s">
        <v>1</v>
      </c>
      <c r="C7" s="6" t="s">
        <v>2</v>
      </c>
      <c r="D7" s="7">
        <v>1800</v>
      </c>
      <c r="E7" s="8"/>
    </row>
    <row r="8" spans="1:7" ht="15" customHeight="1" x14ac:dyDescent="0.2">
      <c r="A8" s="9"/>
      <c r="B8" s="10" t="s">
        <v>3</v>
      </c>
      <c r="C8" s="11" t="e">
        <v>#REF!</v>
      </c>
      <c r="D8" s="12"/>
      <c r="E8" s="8"/>
    </row>
    <row r="9" spans="1:7" ht="15" customHeight="1" thickBot="1" x14ac:dyDescent="0.25">
      <c r="A9" s="9"/>
      <c r="B9" s="13"/>
      <c r="C9" s="14"/>
      <c r="D9" s="15"/>
      <c r="E9" s="8"/>
    </row>
    <row r="10" spans="1:7" ht="15" customHeight="1" x14ac:dyDescent="0.2">
      <c r="A10" s="4" t="s">
        <v>4</v>
      </c>
      <c r="B10" s="16" t="s">
        <v>5</v>
      </c>
      <c r="C10" s="17" t="s">
        <v>2</v>
      </c>
      <c r="D10" s="7">
        <f>SUM(D11:D12)</f>
        <v>27246</v>
      </c>
      <c r="E10" s="8"/>
    </row>
    <row r="11" spans="1:7" ht="15" customHeight="1" x14ac:dyDescent="0.2">
      <c r="A11" s="9"/>
      <c r="B11" s="18" t="s">
        <v>6</v>
      </c>
      <c r="C11" s="19"/>
      <c r="D11" s="20">
        <v>27140</v>
      </c>
      <c r="E11" s="8"/>
      <c r="G11" s="21"/>
    </row>
    <row r="12" spans="1:7" ht="15" customHeight="1" thickBot="1" x14ac:dyDescent="0.25">
      <c r="A12" s="22"/>
      <c r="B12" s="23" t="s">
        <v>7</v>
      </c>
      <c r="C12" s="24" t="e">
        <v>#REF!</v>
      </c>
      <c r="D12" s="25">
        <v>106</v>
      </c>
      <c r="E12" s="8"/>
    </row>
    <row r="13" spans="1:7" ht="15" customHeight="1" x14ac:dyDescent="0.2">
      <c r="A13" s="4" t="s">
        <v>8</v>
      </c>
      <c r="B13" s="5" t="s">
        <v>9</v>
      </c>
      <c r="C13" s="6" t="s">
        <v>2</v>
      </c>
      <c r="D13" s="26">
        <v>4224</v>
      </c>
      <c r="E13" s="8"/>
      <c r="F13" s="21"/>
    </row>
    <row r="14" spans="1:7" ht="15" customHeight="1" thickBot="1" x14ac:dyDescent="0.25">
      <c r="A14" s="22"/>
      <c r="B14" s="27"/>
      <c r="C14" s="28"/>
      <c r="D14" s="15"/>
      <c r="E14" s="8"/>
    </row>
    <row r="15" spans="1:7" ht="15" customHeight="1" x14ac:dyDescent="0.2">
      <c r="A15" s="9" t="s">
        <v>10</v>
      </c>
      <c r="B15" s="16" t="s">
        <v>11</v>
      </c>
      <c r="C15" s="17" t="s">
        <v>2</v>
      </c>
      <c r="D15" s="29">
        <f>SUM(D16:D20)</f>
        <v>13856.77428996156</v>
      </c>
      <c r="E15" s="8"/>
      <c r="G15" s="21"/>
    </row>
    <row r="16" spans="1:7" ht="15" customHeight="1" x14ac:dyDescent="0.2">
      <c r="A16" s="9"/>
      <c r="B16" s="18" t="s">
        <v>12</v>
      </c>
      <c r="C16" s="30"/>
      <c r="D16" s="31">
        <v>2150.25</v>
      </c>
      <c r="E16" s="8"/>
      <c r="F16" s="21"/>
      <c r="G16" s="21"/>
    </row>
    <row r="17" spans="1:9" ht="15" customHeight="1" x14ac:dyDescent="0.2">
      <c r="A17" s="9"/>
      <c r="B17" s="18" t="s">
        <v>13</v>
      </c>
      <c r="C17" s="30"/>
      <c r="D17" s="31">
        <v>6578.9942899615598</v>
      </c>
      <c r="E17" s="8"/>
      <c r="F17" s="21"/>
      <c r="G17" s="21"/>
    </row>
    <row r="18" spans="1:9" ht="15" customHeight="1" x14ac:dyDescent="0.2">
      <c r="A18" s="9"/>
      <c r="B18" s="18" t="s">
        <v>14</v>
      </c>
      <c r="C18" s="30"/>
      <c r="D18" s="31">
        <v>710</v>
      </c>
      <c r="E18" s="8"/>
    </row>
    <row r="19" spans="1:9" ht="15" customHeight="1" x14ac:dyDescent="0.2">
      <c r="A19" s="9"/>
      <c r="B19" s="18" t="s">
        <v>15</v>
      </c>
      <c r="C19" s="30"/>
      <c r="D19" s="31">
        <v>2421.5300000000002</v>
      </c>
      <c r="E19" s="8"/>
    </row>
    <row r="20" spans="1:9" ht="15" customHeight="1" x14ac:dyDescent="0.2">
      <c r="A20" s="9"/>
      <c r="B20" s="18" t="s">
        <v>16</v>
      </c>
      <c r="C20" s="30"/>
      <c r="D20" s="31">
        <v>1996</v>
      </c>
      <c r="E20" s="8"/>
      <c r="H20" s="21"/>
      <c r="I20" s="21"/>
    </row>
    <row r="21" spans="1:9" ht="15" customHeight="1" thickBot="1" x14ac:dyDescent="0.25">
      <c r="A21" s="9"/>
      <c r="B21" s="32"/>
      <c r="C21" s="33"/>
      <c r="D21" s="34"/>
      <c r="E21" s="8"/>
    </row>
    <row r="22" spans="1:9" ht="15" customHeight="1" x14ac:dyDescent="0.2">
      <c r="A22" s="4" t="s">
        <v>17</v>
      </c>
      <c r="B22" s="35" t="s">
        <v>18</v>
      </c>
      <c r="C22" s="6" t="s">
        <v>2</v>
      </c>
      <c r="D22" s="26">
        <v>3306</v>
      </c>
      <c r="E22" s="8"/>
    </row>
    <row r="23" spans="1:9" ht="15" customHeight="1" thickBot="1" x14ac:dyDescent="0.25">
      <c r="A23" s="22"/>
      <c r="B23" s="36"/>
      <c r="C23" s="37" t="e">
        <v>#REF!</v>
      </c>
      <c r="D23" s="38"/>
      <c r="E23" s="8"/>
    </row>
    <row r="24" spans="1:9" ht="15" customHeight="1" x14ac:dyDescent="0.2">
      <c r="A24" s="9" t="s">
        <v>19</v>
      </c>
      <c r="B24" s="16" t="s">
        <v>20</v>
      </c>
      <c r="C24" s="17" t="s">
        <v>2</v>
      </c>
      <c r="D24" s="7">
        <f>D7+D10+D13+D15+D22</f>
        <v>50432.774289961562</v>
      </c>
      <c r="E24" s="8"/>
      <c r="F24" s="21"/>
    </row>
    <row r="25" spans="1:9" ht="15" customHeight="1" thickBot="1" x14ac:dyDescent="0.25">
      <c r="A25" s="9"/>
      <c r="B25" s="23"/>
      <c r="C25" s="24" t="e">
        <v>#REF!</v>
      </c>
      <c r="D25" s="39"/>
      <c r="E25" s="8"/>
    </row>
    <row r="26" spans="1:9" ht="15" customHeight="1" x14ac:dyDescent="0.2">
      <c r="A26" s="40" t="s">
        <v>21</v>
      </c>
      <c r="B26" s="35" t="s">
        <v>22</v>
      </c>
      <c r="C26" s="41" t="s">
        <v>23</v>
      </c>
      <c r="D26" s="26">
        <v>979</v>
      </c>
      <c r="E26" s="8"/>
    </row>
    <row r="27" spans="1:9" ht="15" customHeight="1" thickBot="1" x14ac:dyDescent="0.25">
      <c r="A27" s="42"/>
      <c r="B27" s="43"/>
      <c r="C27" s="44"/>
      <c r="D27" s="45"/>
      <c r="E27" s="8"/>
    </row>
    <row r="28" spans="1:9" ht="15" customHeight="1" x14ac:dyDescent="0.2">
      <c r="A28" s="46" t="s">
        <v>24</v>
      </c>
      <c r="B28" s="47" t="s">
        <v>25</v>
      </c>
      <c r="C28" s="48" t="s">
        <v>26</v>
      </c>
      <c r="D28" s="49">
        <f>D24/D26</f>
        <v>51.514580480042454</v>
      </c>
      <c r="E28" s="8"/>
    </row>
    <row r="29" spans="1:9" ht="15" customHeight="1" thickBot="1" x14ac:dyDescent="0.25">
      <c r="A29" s="46"/>
      <c r="B29" s="50"/>
      <c r="C29" s="33"/>
      <c r="D29" s="51"/>
      <c r="E29" s="8"/>
    </row>
    <row r="30" spans="1:9" ht="15" customHeight="1" x14ac:dyDescent="0.2">
      <c r="A30" s="40" t="s">
        <v>27</v>
      </c>
      <c r="B30" s="52" t="s">
        <v>28</v>
      </c>
      <c r="C30" s="53" t="s">
        <v>26</v>
      </c>
      <c r="D30" s="54">
        <v>52.72999999999999</v>
      </c>
      <c r="E30" s="8"/>
    </row>
    <row r="31" spans="1:9" ht="15" customHeight="1" x14ac:dyDescent="0.2">
      <c r="A31" s="46"/>
      <c r="B31" s="55" t="s">
        <v>29</v>
      </c>
      <c r="C31" s="56"/>
      <c r="D31" s="57">
        <v>0.1</v>
      </c>
      <c r="E31" s="8"/>
    </row>
    <row r="32" spans="1:9" ht="15" customHeight="1" thickBot="1" x14ac:dyDescent="0.25">
      <c r="A32" s="42"/>
      <c r="B32" s="58" t="s">
        <v>30</v>
      </c>
      <c r="C32" s="59" t="s">
        <v>31</v>
      </c>
      <c r="D32" s="60">
        <f>D30*1.1</f>
        <v>58.002999999999993</v>
      </c>
      <c r="E32" s="8"/>
    </row>
    <row r="33" spans="1:5" ht="15" customHeight="1" x14ac:dyDescent="0.2">
      <c r="A33" s="61"/>
      <c r="B33" s="62"/>
      <c r="C33" s="63"/>
      <c r="E33" s="8"/>
    </row>
    <row r="34" spans="1:5" ht="15" customHeight="1" x14ac:dyDescent="0.2">
      <c r="A34" s="64" t="s">
        <v>54</v>
      </c>
      <c r="B34" s="65"/>
      <c r="C34" s="63"/>
      <c r="D34" s="21"/>
      <c r="E34" s="8"/>
    </row>
    <row r="35" spans="1:5" ht="15" customHeight="1" x14ac:dyDescent="0.2">
      <c r="A35" s="64"/>
      <c r="B35" s="65"/>
      <c r="D35" s="66"/>
      <c r="E35" s="8"/>
    </row>
    <row r="36" spans="1:5" ht="15" customHeight="1" x14ac:dyDescent="0.2">
      <c r="A36" s="64" t="s">
        <v>45</v>
      </c>
      <c r="B36" s="65"/>
    </row>
    <row r="37" spans="1:5" ht="15" customHeight="1" x14ac:dyDescent="0.2">
      <c r="A37" s="64"/>
      <c r="B37" s="65"/>
    </row>
    <row r="38" spans="1:5" ht="15" customHeight="1" x14ac:dyDescent="0.2">
      <c r="C38" s="63" t="s">
        <v>46</v>
      </c>
      <c r="D38" t="s">
        <v>47</v>
      </c>
    </row>
    <row r="39" spans="1:5" ht="15" customHeight="1" x14ac:dyDescent="0.2">
      <c r="A39" s="96"/>
      <c r="D39" t="s">
        <v>48</v>
      </c>
    </row>
    <row r="43" spans="1:5" ht="15" customHeight="1" x14ac:dyDescent="0.2">
      <c r="C43" s="63" t="s">
        <v>49</v>
      </c>
      <c r="D43" t="s">
        <v>50</v>
      </c>
    </row>
    <row r="44" spans="1:5" ht="15" customHeight="1" x14ac:dyDescent="0.2">
      <c r="D44" t="s">
        <v>51</v>
      </c>
    </row>
    <row r="45" spans="1:5" ht="15" customHeight="1" x14ac:dyDescent="0.2">
      <c r="C45" s="67"/>
    </row>
  </sheetData>
  <printOptions horizontalCentered="1"/>
  <pageMargins left="1.1811023622047245" right="1.1811023622047245" top="1.1811023622047245" bottom="0.59055118110236227" header="0" footer="0"/>
  <pageSetup paperSize="9" orientation="portrait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A352-0D97-4D5B-86CD-B89F7B66EC8D}">
  <dimension ref="A5:G51"/>
  <sheetViews>
    <sheetView showZeros="0" tabSelected="1" zoomScaleNormal="100" workbookViewId="0">
      <selection activeCell="L34" sqref="L34"/>
    </sheetView>
  </sheetViews>
  <sheetFormatPr defaultRowHeight="12.75" x14ac:dyDescent="0.2"/>
  <cols>
    <col min="1" max="1" width="3.42578125" customWidth="1"/>
    <col min="2" max="2" width="26.42578125" customWidth="1"/>
    <col min="3" max="3" width="11" bestFit="1" customWidth="1"/>
    <col min="4" max="4" width="30.7109375" customWidth="1"/>
  </cols>
  <sheetData>
    <row r="5" spans="1:7" s="1" customFormat="1" ht="18" customHeight="1" x14ac:dyDescent="0.35">
      <c r="A5" s="92" t="s">
        <v>53</v>
      </c>
      <c r="B5" s="93"/>
      <c r="C5" s="93"/>
      <c r="D5" s="94" t="s">
        <v>44</v>
      </c>
    </row>
    <row r="6" spans="1:7" ht="15" customHeight="1" thickBot="1" x14ac:dyDescent="0.25">
      <c r="A6" s="68"/>
      <c r="D6" s="95"/>
    </row>
    <row r="7" spans="1:7" ht="15" customHeight="1" x14ac:dyDescent="0.2">
      <c r="A7" s="69" t="s">
        <v>0</v>
      </c>
      <c r="B7" s="5" t="s">
        <v>5</v>
      </c>
      <c r="C7" s="70" t="s">
        <v>2</v>
      </c>
      <c r="D7" s="7">
        <v>21265.482346463301</v>
      </c>
      <c r="F7" s="21"/>
      <c r="G7" s="21"/>
    </row>
    <row r="8" spans="1:7" ht="15" customHeight="1" thickBot="1" x14ac:dyDescent="0.25">
      <c r="A8" s="71"/>
      <c r="B8" s="72"/>
      <c r="C8" s="73"/>
      <c r="D8" s="25"/>
      <c r="F8" s="21"/>
    </row>
    <row r="9" spans="1:7" ht="15" customHeight="1" x14ac:dyDescent="0.2">
      <c r="A9" s="69" t="s">
        <v>4</v>
      </c>
      <c r="B9" s="74" t="s">
        <v>9</v>
      </c>
      <c r="C9" s="70" t="s">
        <v>2</v>
      </c>
      <c r="D9" s="26">
        <v>1660</v>
      </c>
      <c r="F9" s="21"/>
    </row>
    <row r="10" spans="1:7" ht="15" customHeight="1" thickBot="1" x14ac:dyDescent="0.25">
      <c r="A10" s="75"/>
      <c r="B10" s="27"/>
      <c r="C10" s="76"/>
      <c r="D10" s="77"/>
      <c r="F10" s="21"/>
    </row>
    <row r="11" spans="1:7" ht="15" customHeight="1" x14ac:dyDescent="0.2">
      <c r="A11" s="71" t="s">
        <v>8</v>
      </c>
      <c r="B11" s="16" t="s">
        <v>11</v>
      </c>
      <c r="C11" s="78" t="s">
        <v>2</v>
      </c>
      <c r="D11" s="26">
        <f>SUM(D13:D21)</f>
        <v>20514.560304339859</v>
      </c>
      <c r="F11" s="21"/>
    </row>
    <row r="12" spans="1:7" ht="15" customHeight="1" x14ac:dyDescent="0.2">
      <c r="A12" s="71"/>
      <c r="B12" s="55"/>
      <c r="C12" s="56"/>
      <c r="D12" s="79"/>
      <c r="F12" s="21"/>
    </row>
    <row r="13" spans="1:7" ht="15" customHeight="1" x14ac:dyDescent="0.2">
      <c r="A13" s="71"/>
      <c r="B13" s="18" t="s">
        <v>12</v>
      </c>
      <c r="C13" s="30"/>
      <c r="D13" s="31">
        <v>3015.4</v>
      </c>
      <c r="F13" s="21"/>
    </row>
    <row r="14" spans="1:7" ht="15" customHeight="1" x14ac:dyDescent="0.2">
      <c r="A14" s="71"/>
      <c r="B14" s="18" t="s">
        <v>13</v>
      </c>
      <c r="C14" s="30"/>
      <c r="D14" s="31">
        <v>9675.6303043398621</v>
      </c>
      <c r="F14" s="21"/>
    </row>
    <row r="15" spans="1:7" ht="15" customHeight="1" x14ac:dyDescent="0.2">
      <c r="A15" s="71"/>
      <c r="B15" s="18" t="s">
        <v>14</v>
      </c>
      <c r="C15" s="30"/>
      <c r="D15" s="31">
        <v>760</v>
      </c>
      <c r="F15" s="21"/>
    </row>
    <row r="16" spans="1:7" ht="15" customHeight="1" x14ac:dyDescent="0.2">
      <c r="A16" s="71"/>
      <c r="B16" s="18" t="s">
        <v>15</v>
      </c>
      <c r="C16" s="30"/>
      <c r="D16" s="31">
        <v>2306.4299999999998</v>
      </c>
      <c r="F16" s="21"/>
    </row>
    <row r="17" spans="1:7" ht="15" customHeight="1" x14ac:dyDescent="0.2">
      <c r="A17" s="71"/>
      <c r="B17" s="18" t="s">
        <v>16</v>
      </c>
      <c r="C17" s="30"/>
      <c r="D17" s="31">
        <v>3066.25</v>
      </c>
      <c r="F17" s="21"/>
    </row>
    <row r="18" spans="1:7" ht="15" customHeight="1" x14ac:dyDescent="0.2">
      <c r="A18" s="71"/>
      <c r="B18" s="18" t="s">
        <v>32</v>
      </c>
      <c r="C18" s="30"/>
      <c r="D18" s="31">
        <v>331</v>
      </c>
      <c r="F18" s="21"/>
    </row>
    <row r="19" spans="1:7" ht="15" customHeight="1" x14ac:dyDescent="0.2">
      <c r="A19" s="71"/>
      <c r="B19" s="80" t="s">
        <v>33</v>
      </c>
      <c r="C19" s="30"/>
      <c r="D19" s="31">
        <v>739</v>
      </c>
      <c r="F19" s="21"/>
    </row>
    <row r="20" spans="1:7" ht="15" customHeight="1" x14ac:dyDescent="0.2">
      <c r="A20" s="71"/>
      <c r="B20" s="80" t="s">
        <v>34</v>
      </c>
      <c r="C20" s="30"/>
      <c r="D20" s="31">
        <v>640.85</v>
      </c>
      <c r="F20" s="21"/>
    </row>
    <row r="21" spans="1:7" ht="15" customHeight="1" x14ac:dyDescent="0.2">
      <c r="A21" s="71"/>
      <c r="B21" s="80" t="s">
        <v>35</v>
      </c>
      <c r="C21" s="30"/>
      <c r="D21" s="31">
        <v>-20</v>
      </c>
      <c r="F21" s="21"/>
    </row>
    <row r="22" spans="1:7" ht="15" customHeight="1" thickBot="1" x14ac:dyDescent="0.25">
      <c r="A22" s="71"/>
      <c r="B22" s="32"/>
      <c r="C22" s="81"/>
      <c r="D22" s="45"/>
      <c r="F22" s="21"/>
    </row>
    <row r="23" spans="1:7" ht="15" customHeight="1" x14ac:dyDescent="0.2">
      <c r="A23" s="69" t="s">
        <v>10</v>
      </c>
      <c r="B23" s="5" t="s">
        <v>36</v>
      </c>
      <c r="C23" s="70" t="s">
        <v>2</v>
      </c>
      <c r="D23" s="7">
        <f>SUM(D24:D25)</f>
        <v>1303</v>
      </c>
      <c r="F23" s="21"/>
    </row>
    <row r="24" spans="1:7" ht="15" customHeight="1" x14ac:dyDescent="0.2">
      <c r="A24" s="71"/>
      <c r="B24" s="80" t="s">
        <v>37</v>
      </c>
      <c r="C24" s="98"/>
      <c r="D24" s="31">
        <v>1643</v>
      </c>
      <c r="F24" s="21"/>
    </row>
    <row r="25" spans="1:7" ht="15" customHeight="1" x14ac:dyDescent="0.2">
      <c r="A25" s="71"/>
      <c r="B25" s="18" t="s">
        <v>38</v>
      </c>
      <c r="C25" s="82"/>
      <c r="D25" s="31">
        <v>-340</v>
      </c>
      <c r="F25" s="21"/>
    </row>
    <row r="26" spans="1:7" ht="15" customHeight="1" thickBot="1" x14ac:dyDescent="0.25">
      <c r="A26" s="75"/>
      <c r="B26" s="99"/>
      <c r="C26" s="83"/>
      <c r="D26" s="84"/>
      <c r="F26" s="21"/>
    </row>
    <row r="27" spans="1:7" ht="15" customHeight="1" x14ac:dyDescent="0.2">
      <c r="A27" s="71" t="s">
        <v>17</v>
      </c>
      <c r="B27" s="16" t="s">
        <v>20</v>
      </c>
      <c r="C27" s="78" t="s">
        <v>2</v>
      </c>
      <c r="D27" s="7">
        <f>D7+D9+D11+D23</f>
        <v>44743.04265080316</v>
      </c>
      <c r="F27" s="21"/>
    </row>
    <row r="28" spans="1:7" ht="15" customHeight="1" thickBot="1" x14ac:dyDescent="0.25">
      <c r="A28" s="71"/>
      <c r="B28" s="23"/>
      <c r="C28" s="73"/>
      <c r="D28" s="39"/>
      <c r="F28" s="21"/>
    </row>
    <row r="29" spans="1:7" ht="15" customHeight="1" x14ac:dyDescent="0.2">
      <c r="A29" s="69" t="s">
        <v>19</v>
      </c>
      <c r="B29" s="35" t="s">
        <v>22</v>
      </c>
      <c r="C29" s="85" t="s">
        <v>39</v>
      </c>
      <c r="D29" s="26">
        <v>865</v>
      </c>
      <c r="F29" s="21"/>
    </row>
    <row r="30" spans="1:7" ht="15" customHeight="1" thickBot="1" x14ac:dyDescent="0.25">
      <c r="A30" s="75"/>
      <c r="B30" s="43"/>
      <c r="C30" s="83"/>
      <c r="D30" s="45"/>
      <c r="F30" s="21"/>
      <c r="G30" s="21"/>
    </row>
    <row r="31" spans="1:7" ht="15" customHeight="1" x14ac:dyDescent="0.2">
      <c r="A31" s="71" t="s">
        <v>21</v>
      </c>
      <c r="B31" s="47" t="s">
        <v>25</v>
      </c>
      <c r="C31" s="86" t="s">
        <v>40</v>
      </c>
      <c r="D31" s="49">
        <f>D27/D29</f>
        <v>51.726060867980529</v>
      </c>
      <c r="F31" s="21"/>
    </row>
    <row r="32" spans="1:7" ht="15" customHeight="1" thickBot="1" x14ac:dyDescent="0.25">
      <c r="A32" s="71"/>
      <c r="B32" s="50"/>
      <c r="C32" s="81"/>
      <c r="D32" s="51"/>
      <c r="F32" s="21"/>
    </row>
    <row r="33" spans="1:6" ht="15" customHeight="1" x14ac:dyDescent="0.2">
      <c r="A33" s="69" t="s">
        <v>24</v>
      </c>
      <c r="B33" s="52" t="s">
        <v>41</v>
      </c>
      <c r="C33" s="87" t="s">
        <v>40</v>
      </c>
      <c r="D33" s="54">
        <v>52.72999999999999</v>
      </c>
      <c r="F33" s="21"/>
    </row>
    <row r="34" spans="1:6" ht="15" customHeight="1" x14ac:dyDescent="0.2">
      <c r="A34" s="71"/>
      <c r="B34" s="88" t="s">
        <v>29</v>
      </c>
      <c r="C34" s="89"/>
      <c r="D34" s="90">
        <v>0.1</v>
      </c>
      <c r="F34" s="21"/>
    </row>
    <row r="35" spans="1:6" ht="15" customHeight="1" thickBot="1" x14ac:dyDescent="0.25">
      <c r="A35" s="75"/>
      <c r="B35" s="58" t="s">
        <v>42</v>
      </c>
      <c r="C35" s="91" t="s">
        <v>43</v>
      </c>
      <c r="D35" s="60">
        <f>D33*1.1</f>
        <v>58.002999999999993</v>
      </c>
      <c r="F35" s="21"/>
    </row>
    <row r="36" spans="1:6" ht="15" customHeight="1" x14ac:dyDescent="0.2">
      <c r="A36" s="64"/>
      <c r="B36" s="65"/>
      <c r="F36" s="21"/>
    </row>
    <row r="37" spans="1:6" ht="15" customHeight="1" x14ac:dyDescent="0.2">
      <c r="A37" s="64" t="s">
        <v>54</v>
      </c>
      <c r="B37" s="65"/>
      <c r="C37" s="63"/>
      <c r="D37" s="21"/>
    </row>
    <row r="38" spans="1:6" ht="15" customHeight="1" x14ac:dyDescent="0.2">
      <c r="A38" s="64"/>
      <c r="B38" s="65"/>
      <c r="D38" s="66"/>
    </row>
    <row r="39" spans="1:6" ht="15" customHeight="1" x14ac:dyDescent="0.2">
      <c r="A39" s="64" t="s">
        <v>45</v>
      </c>
      <c r="B39" s="65"/>
      <c r="E39" s="8"/>
    </row>
    <row r="40" spans="1:6" ht="15" customHeight="1" x14ac:dyDescent="0.2">
      <c r="A40" s="64"/>
      <c r="B40" s="65"/>
      <c r="E40" s="97"/>
    </row>
    <row r="41" spans="1:6" ht="15" customHeight="1" x14ac:dyDescent="0.2">
      <c r="C41" s="63" t="s">
        <v>46</v>
      </c>
      <c r="D41" t="s">
        <v>47</v>
      </c>
    </row>
    <row r="42" spans="1:6" ht="15" customHeight="1" x14ac:dyDescent="0.2">
      <c r="A42" s="96"/>
      <c r="D42" t="s">
        <v>48</v>
      </c>
    </row>
    <row r="43" spans="1:6" ht="15" customHeight="1" x14ac:dyDescent="0.2"/>
    <row r="44" spans="1:6" ht="15" customHeight="1" x14ac:dyDescent="0.2"/>
    <row r="46" spans="1:6" ht="15" customHeight="1" x14ac:dyDescent="0.2">
      <c r="C46" s="63" t="s">
        <v>49</v>
      </c>
      <c r="D46" t="s">
        <v>50</v>
      </c>
    </row>
    <row r="47" spans="1:6" ht="15" customHeight="1" x14ac:dyDescent="0.2">
      <c r="D47" t="s">
        <v>51</v>
      </c>
    </row>
    <row r="49" spans="3:3" x14ac:dyDescent="0.2">
      <c r="C49" s="67"/>
    </row>
    <row r="51" spans="3:3" ht="15" customHeight="1" x14ac:dyDescent="0.2"/>
  </sheetData>
  <printOptions horizontalCentered="1"/>
  <pageMargins left="1.1811023622047245" right="1.1811023622047245" top="1.1811023622047245" bottom="0.39370078740157483" header="0" footer="0"/>
  <pageSetup paperSize="9" scale="95" orientation="portrait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Tiš V final</vt:lpstr>
      <vt:lpstr>Tiš S 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Studená</dc:creator>
  <cp:lastModifiedBy>Alena Studená</cp:lastModifiedBy>
  <cp:lastPrinted>2021-11-01T09:23:53Z</cp:lastPrinted>
  <dcterms:created xsi:type="dcterms:W3CDTF">2021-11-01T08:29:24Z</dcterms:created>
  <dcterms:modified xsi:type="dcterms:W3CDTF">2021-11-01T09:24:01Z</dcterms:modified>
</cp:coreProperties>
</file>